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66925"/>
  <xr:revisionPtr revIDLastSave="0" documentId="13_ncr:1_{B1585A8A-73B3-440B-BE2D-4C89D1296C6F}" xr6:coauthVersionLast="47" xr6:coauthVersionMax="47" xr10:uidLastSave="{00000000-0000-0000-0000-000000000000}"/>
  <bookViews>
    <workbookView xWindow="-110" yWindow="-110" windowWidth="19420" windowHeight="10420" tabRatio="821" xr2:uid="{712EE218-BCA6-426B-8F04-23636B8B02B4}"/>
  </bookViews>
  <sheets>
    <sheet name="Impresszum" sheetId="50" r:id="rId1"/>
    <sheet name="Tartalomjegyzek" sheetId="51" r:id="rId2"/>
    <sheet name="Bevezetes" sheetId="52" r:id="rId3"/>
    <sheet name="1.1" sheetId="1" r:id="rId4"/>
    <sheet name="1.2" sheetId="2" r:id="rId5"/>
    <sheet name="1.3" sheetId="3" r:id="rId6"/>
    <sheet name="1.4" sheetId="4" r:id="rId7"/>
    <sheet name="1.5" sheetId="5" r:id="rId8"/>
    <sheet name="1.6" sheetId="6" r:id="rId9"/>
    <sheet name="1.7" sheetId="7" r:id="rId10"/>
    <sheet name="1.8" sheetId="8" r:id="rId11"/>
    <sheet name="1.9" sheetId="9" r:id="rId12"/>
    <sheet name="1.10" sheetId="10" r:id="rId13"/>
    <sheet name="2.1" sheetId="11" r:id="rId14"/>
    <sheet name="2.2A" sheetId="12" r:id="rId15"/>
    <sheet name="2.2B" sheetId="13" r:id="rId16"/>
    <sheet name="2.3" sheetId="14" r:id="rId17"/>
    <sheet name="2.4" sheetId="15" r:id="rId18"/>
    <sheet name="2.5" sheetId="16" r:id="rId19"/>
    <sheet name="2.6" sheetId="17" r:id="rId20"/>
    <sheet name="2.7" sheetId="18" r:id="rId21"/>
    <sheet name="2.8" sheetId="19" r:id="rId22"/>
    <sheet name="2.9" sheetId="20" r:id="rId23"/>
    <sheet name="2.10" sheetId="21" r:id="rId24"/>
    <sheet name="2.11" sheetId="22" r:id="rId25"/>
    <sheet name="2.12" sheetId="23" r:id="rId26"/>
    <sheet name="3.1" sheetId="24" r:id="rId27"/>
    <sheet name="3.2" sheetId="25" r:id="rId28"/>
    <sheet name="3.3" sheetId="26" r:id="rId29"/>
    <sheet name="3.4A" sheetId="27" r:id="rId30"/>
    <sheet name="3.4B" sheetId="28" r:id="rId31"/>
    <sheet name="3.4C" sheetId="29" r:id="rId32"/>
    <sheet name="3.5" sheetId="30" r:id="rId33"/>
    <sheet name="3.6" sheetId="31" r:id="rId34"/>
    <sheet name="3.7" sheetId="32" r:id="rId35"/>
    <sheet name="4.1" sheetId="33" r:id="rId36"/>
    <sheet name="4.2" sheetId="34" r:id="rId37"/>
    <sheet name="4.3" sheetId="35" r:id="rId38"/>
    <sheet name="4.4" sheetId="36" r:id="rId39"/>
    <sheet name="4.5" sheetId="37" r:id="rId40"/>
    <sheet name="4.6" sheetId="38" r:id="rId41"/>
    <sheet name="4.7" sheetId="39" r:id="rId42"/>
    <sheet name="4.8" sheetId="40" r:id="rId43"/>
    <sheet name="4.9" sheetId="41" r:id="rId44"/>
    <sheet name="4.10" sheetId="42" r:id="rId45"/>
    <sheet name="4.11" sheetId="43" r:id="rId46"/>
    <sheet name="4.12" sheetId="44" r:id="rId47"/>
    <sheet name="5.1" sheetId="45" r:id="rId48"/>
    <sheet name="5.2" sheetId="46" r:id="rId49"/>
    <sheet name="5.3" sheetId="47" r:id="rId50"/>
    <sheet name="5.4" sheetId="48" r:id="rId51"/>
    <sheet name="5.5" sheetId="49" r:id="rId52"/>
  </sheets>
  <externalReferences>
    <externalReference r:id="rId53"/>
    <externalReference r:id="rId54"/>
    <externalReference r:id="rId55"/>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0" i="45" l="1"/>
  <c r="P40" i="45" s="1"/>
  <c r="N39" i="45"/>
  <c r="P39" i="45" s="1"/>
  <c r="N38" i="45"/>
  <c r="P38" i="45" s="1"/>
  <c r="U37" i="45"/>
  <c r="E37" i="45" s="1"/>
  <c r="T37" i="45"/>
  <c r="D37" i="45" s="1"/>
  <c r="S37" i="45"/>
  <c r="C37" i="45" s="1"/>
  <c r="R37" i="45"/>
  <c r="B37" i="45" s="1"/>
  <c r="Q37" i="45"/>
  <c r="N37" i="45"/>
  <c r="O37" i="45" s="1"/>
  <c r="N36" i="45"/>
  <c r="P36" i="45" s="1"/>
  <c r="N35" i="45"/>
  <c r="O35" i="45" s="1"/>
  <c r="N34" i="45"/>
  <c r="P34" i="45" s="1"/>
  <c r="N32" i="45"/>
  <c r="P32" i="45" s="1"/>
  <c r="N31" i="45"/>
  <c r="P31" i="45" s="1"/>
  <c r="N30" i="45"/>
  <c r="P30" i="45" s="1"/>
  <c r="N29" i="45"/>
  <c r="P29" i="45" s="1"/>
  <c r="N28" i="45"/>
  <c r="P28" i="45" s="1"/>
  <c r="N27" i="45"/>
  <c r="P27" i="45" s="1"/>
  <c r="N26" i="45"/>
  <c r="P26" i="45" s="1"/>
  <c r="U25" i="45"/>
  <c r="E25" i="45" s="1"/>
  <c r="T25" i="45"/>
  <c r="D25" i="45" s="1"/>
  <c r="S25" i="45"/>
  <c r="C25" i="45" s="1"/>
  <c r="R25" i="45"/>
  <c r="B25" i="45" s="1"/>
  <c r="Q25" i="45"/>
  <c r="N25" i="45"/>
  <c r="O25" i="45" s="1"/>
  <c r="N24" i="45"/>
  <c r="O24" i="45" s="1"/>
  <c r="N23" i="45"/>
  <c r="P23" i="45" s="1"/>
  <c r="N22" i="45"/>
  <c r="O22" i="45" s="1"/>
  <c r="N21" i="45"/>
  <c r="P21" i="45" s="1"/>
  <c r="N20" i="45"/>
  <c r="O20" i="45" s="1"/>
  <c r="N19" i="45"/>
  <c r="P19" i="45" s="1"/>
  <c r="N18" i="45"/>
  <c r="O18" i="45" s="1"/>
  <c r="N17" i="45"/>
  <c r="P17" i="45" s="1"/>
  <c r="N16" i="45"/>
  <c r="O16" i="45" s="1"/>
  <c r="N15" i="45"/>
  <c r="P15" i="45" s="1"/>
  <c r="N14" i="45"/>
  <c r="O14" i="45" s="1"/>
  <c r="N13" i="45"/>
  <c r="P13" i="45" s="1"/>
  <c r="N12" i="45"/>
  <c r="O12" i="45" s="1"/>
  <c r="N11" i="45"/>
  <c r="P11" i="45" s="1"/>
  <c r="U10" i="45"/>
  <c r="E10" i="45" s="1"/>
  <c r="T10" i="45"/>
  <c r="D10" i="45" s="1"/>
  <c r="S10" i="45"/>
  <c r="C10" i="45" s="1"/>
  <c r="R10" i="45"/>
  <c r="B10" i="45" s="1"/>
  <c r="Q10" i="45"/>
  <c r="N10" i="45"/>
  <c r="O10" i="45" s="1"/>
  <c r="P9" i="45"/>
  <c r="U9" i="45" s="1"/>
  <c r="E9" i="45" s="1"/>
  <c r="O9" i="45"/>
  <c r="N9" i="45"/>
  <c r="P8" i="45"/>
  <c r="U8" i="45" s="1"/>
  <c r="E8" i="45" s="1"/>
  <c r="N8" i="45"/>
  <c r="O8" i="45" s="1"/>
  <c r="N7" i="45"/>
  <c r="O7" i="45" s="1"/>
  <c r="P6" i="45"/>
  <c r="U6" i="45" s="1"/>
  <c r="E6" i="45" s="1"/>
  <c r="N6" i="45"/>
  <c r="O6" i="45" s="1"/>
  <c r="U5" i="45"/>
  <c r="T5" i="45"/>
  <c r="D5" i="45" s="1"/>
  <c r="S5" i="45"/>
  <c r="C5" i="45" s="1"/>
  <c r="R5" i="45"/>
  <c r="B5" i="45" s="1"/>
  <c r="Q5" i="45"/>
  <c r="N5" i="45"/>
  <c r="O5" i="45" s="1"/>
  <c r="U4" i="45"/>
  <c r="E4" i="45" s="1"/>
  <c r="T4" i="45"/>
  <c r="D4" i="45" s="1"/>
  <c r="S4" i="45"/>
  <c r="C4" i="45" s="1"/>
  <c r="R4" i="45"/>
  <c r="B4" i="45" s="1"/>
  <c r="Q4" i="45"/>
  <c r="I27" i="37"/>
  <c r="I26" i="37"/>
  <c r="I25" i="37"/>
  <c r="U26" i="45" l="1"/>
  <c r="E26" i="45" s="1"/>
  <c r="R26" i="45"/>
  <c r="B26" i="45" s="1"/>
  <c r="Q26" i="45"/>
  <c r="U28" i="45"/>
  <c r="E28" i="45" s="1"/>
  <c r="R28" i="45"/>
  <c r="B28" i="45" s="1"/>
  <c r="Q28" i="45"/>
  <c r="U30" i="45"/>
  <c r="E30" i="45" s="1"/>
  <c r="R30" i="45"/>
  <c r="B30" i="45" s="1"/>
  <c r="Q30" i="45"/>
  <c r="U32" i="45"/>
  <c r="E32" i="45" s="1"/>
  <c r="R32" i="45"/>
  <c r="B32" i="45" s="1"/>
  <c r="Q32" i="45"/>
  <c r="P16" i="45"/>
  <c r="U16" i="45" s="1"/>
  <c r="E16" i="45" s="1"/>
  <c r="P24" i="45"/>
  <c r="U24" i="45" s="1"/>
  <c r="E24" i="45" s="1"/>
  <c r="O28" i="45"/>
  <c r="O32" i="45"/>
  <c r="O36" i="45"/>
  <c r="P7" i="45"/>
  <c r="Q9" i="45"/>
  <c r="P18" i="45"/>
  <c r="U18" i="45" s="1"/>
  <c r="E18" i="45" s="1"/>
  <c r="S9" i="45"/>
  <c r="C9" i="45" s="1"/>
  <c r="T9" i="45"/>
  <c r="D9" i="45" s="1"/>
  <c r="P20" i="45"/>
  <c r="U20" i="45" s="1"/>
  <c r="E20" i="45" s="1"/>
  <c r="R9" i="45"/>
  <c r="B9" i="45" s="1"/>
  <c r="O34" i="45"/>
  <c r="O26" i="45"/>
  <c r="O30" i="45"/>
  <c r="P14" i="45"/>
  <c r="U14" i="45" s="1"/>
  <c r="E14" i="45" s="1"/>
  <c r="P22" i="45"/>
  <c r="U22" i="45" s="1"/>
  <c r="E22" i="45" s="1"/>
  <c r="P12" i="45"/>
  <c r="U12" i="45" s="1"/>
  <c r="E12" i="45" s="1"/>
  <c r="P35" i="45"/>
  <c r="R23" i="45"/>
  <c r="B23" i="45" s="1"/>
  <c r="Q23" i="45"/>
  <c r="U23" i="45"/>
  <c r="E23" i="45" s="1"/>
  <c r="T23" i="45"/>
  <c r="D23" i="45" s="1"/>
  <c r="S23" i="45"/>
  <c r="C23" i="45" s="1"/>
  <c r="S27" i="45"/>
  <c r="C27" i="45" s="1"/>
  <c r="R27" i="45"/>
  <c r="B27" i="45" s="1"/>
  <c r="Q27" i="45"/>
  <c r="U27" i="45"/>
  <c r="E27" i="45" s="1"/>
  <c r="T27" i="45"/>
  <c r="D27" i="45" s="1"/>
  <c r="R19" i="45"/>
  <c r="B19" i="45" s="1"/>
  <c r="Q19" i="45"/>
  <c r="U19" i="45"/>
  <c r="E19" i="45" s="1"/>
  <c r="T19" i="45"/>
  <c r="D19" i="45" s="1"/>
  <c r="S19" i="45"/>
  <c r="C19" i="45" s="1"/>
  <c r="T36" i="45"/>
  <c r="D36" i="45" s="1"/>
  <c r="S36" i="45"/>
  <c r="C36" i="45" s="1"/>
  <c r="R36" i="45"/>
  <c r="B36" i="45" s="1"/>
  <c r="Q36" i="45"/>
  <c r="U36" i="45"/>
  <c r="E36" i="45" s="1"/>
  <c r="R17" i="45"/>
  <c r="B17" i="45" s="1"/>
  <c r="Q17" i="45"/>
  <c r="U17" i="45"/>
  <c r="E17" i="45" s="1"/>
  <c r="T17" i="45"/>
  <c r="D17" i="45" s="1"/>
  <c r="S17" i="45"/>
  <c r="C17" i="45" s="1"/>
  <c r="R15" i="45"/>
  <c r="B15" i="45" s="1"/>
  <c r="Q15" i="45"/>
  <c r="U15" i="45"/>
  <c r="E15" i="45" s="1"/>
  <c r="T15" i="45"/>
  <c r="D15" i="45" s="1"/>
  <c r="S15" i="45"/>
  <c r="C15" i="45" s="1"/>
  <c r="S31" i="45"/>
  <c r="C31" i="45" s="1"/>
  <c r="R31" i="45"/>
  <c r="B31" i="45" s="1"/>
  <c r="Q31" i="45"/>
  <c r="U31" i="45"/>
  <c r="E31" i="45" s="1"/>
  <c r="T31" i="45"/>
  <c r="D31" i="45" s="1"/>
  <c r="U38" i="45"/>
  <c r="E38" i="45" s="1"/>
  <c r="T38" i="45"/>
  <c r="D38" i="45" s="1"/>
  <c r="S38" i="45"/>
  <c r="C38" i="45" s="1"/>
  <c r="R38" i="45"/>
  <c r="B38" i="45" s="1"/>
  <c r="Q38" i="45"/>
  <c r="R21" i="45"/>
  <c r="B21" i="45" s="1"/>
  <c r="Q21" i="45"/>
  <c r="U21" i="45"/>
  <c r="E21" i="45" s="1"/>
  <c r="T21" i="45"/>
  <c r="D21" i="45" s="1"/>
  <c r="S21" i="45"/>
  <c r="C21" i="45" s="1"/>
  <c r="Q39" i="45"/>
  <c r="U39" i="45"/>
  <c r="E39" i="45" s="1"/>
  <c r="T39" i="45"/>
  <c r="D39" i="45" s="1"/>
  <c r="S39" i="45"/>
  <c r="C39" i="45" s="1"/>
  <c r="R39" i="45"/>
  <c r="B39" i="45" s="1"/>
  <c r="R13" i="45"/>
  <c r="B13" i="45" s="1"/>
  <c r="Q13" i="45"/>
  <c r="U13" i="45"/>
  <c r="E13" i="45" s="1"/>
  <c r="T13" i="45"/>
  <c r="D13" i="45" s="1"/>
  <c r="S13" i="45"/>
  <c r="C13" i="45" s="1"/>
  <c r="R11" i="45"/>
  <c r="B11" i="45" s="1"/>
  <c r="Q11" i="45"/>
  <c r="U11" i="45"/>
  <c r="E11" i="45" s="1"/>
  <c r="S11" i="45"/>
  <c r="C11" i="45" s="1"/>
  <c r="T11" i="45"/>
  <c r="D11" i="45" s="1"/>
  <c r="S29" i="45"/>
  <c r="C29" i="45" s="1"/>
  <c r="R29" i="45"/>
  <c r="B29" i="45" s="1"/>
  <c r="Q29" i="45"/>
  <c r="U29" i="45"/>
  <c r="E29" i="45" s="1"/>
  <c r="T29" i="45"/>
  <c r="D29" i="45" s="1"/>
  <c r="U40" i="45"/>
  <c r="E40" i="45" s="1"/>
  <c r="T40" i="45"/>
  <c r="D40" i="45" s="1"/>
  <c r="S40" i="45"/>
  <c r="C40" i="45" s="1"/>
  <c r="R40" i="45"/>
  <c r="B40" i="45" s="1"/>
  <c r="Q40" i="45"/>
  <c r="Q35" i="45"/>
  <c r="O38" i="45"/>
  <c r="O40" i="45"/>
  <c r="Q8" i="45"/>
  <c r="R14" i="45"/>
  <c r="B14" i="45" s="1"/>
  <c r="S26" i="45"/>
  <c r="C26" i="45" s="1"/>
  <c r="O27" i="45"/>
  <c r="S28" i="45"/>
  <c r="C28" i="45" s="1"/>
  <c r="O29" i="45"/>
  <c r="S30" i="45"/>
  <c r="C30" i="45" s="1"/>
  <c r="O31" i="45"/>
  <c r="S32" i="45"/>
  <c r="C32" i="45" s="1"/>
  <c r="T35" i="45"/>
  <c r="D35" i="45" s="1"/>
  <c r="R18" i="45"/>
  <c r="B18" i="45" s="1"/>
  <c r="R24" i="45"/>
  <c r="B24" i="45" s="1"/>
  <c r="R6" i="45"/>
  <c r="B6" i="45" s="1"/>
  <c r="R8" i="45"/>
  <c r="B8" i="45" s="1"/>
  <c r="O11" i="45"/>
  <c r="S12" i="45"/>
  <c r="C12" i="45" s="1"/>
  <c r="O13" i="45"/>
  <c r="S14" i="45"/>
  <c r="C14" i="45" s="1"/>
  <c r="O15" i="45"/>
  <c r="S16" i="45"/>
  <c r="C16" i="45" s="1"/>
  <c r="O17" i="45"/>
  <c r="S18" i="45"/>
  <c r="C18" i="45" s="1"/>
  <c r="O19" i="45"/>
  <c r="S20" i="45"/>
  <c r="C20" i="45" s="1"/>
  <c r="O21" i="45"/>
  <c r="S22" i="45"/>
  <c r="C22" i="45" s="1"/>
  <c r="O23" i="45"/>
  <c r="S24" i="45"/>
  <c r="C24" i="45" s="1"/>
  <c r="T26" i="45"/>
  <c r="D26" i="45" s="1"/>
  <c r="T28" i="45"/>
  <c r="D28" i="45" s="1"/>
  <c r="T30" i="45"/>
  <c r="D30" i="45" s="1"/>
  <c r="T32" i="45"/>
  <c r="D32" i="45" s="1"/>
  <c r="Q12" i="45"/>
  <c r="Q14" i="45"/>
  <c r="Q16" i="45"/>
  <c r="Q18" i="45"/>
  <c r="Q20" i="45"/>
  <c r="Q22" i="45"/>
  <c r="Q24" i="45"/>
  <c r="R16" i="45"/>
  <c r="B16" i="45" s="1"/>
  <c r="S6" i="45"/>
  <c r="C6" i="45" s="1"/>
  <c r="S8" i="45"/>
  <c r="C8" i="45" s="1"/>
  <c r="T12" i="45"/>
  <c r="D12" i="45" s="1"/>
  <c r="T14" i="45"/>
  <c r="D14" i="45" s="1"/>
  <c r="T16" i="45"/>
  <c r="D16" i="45" s="1"/>
  <c r="T18" i="45"/>
  <c r="D18" i="45" s="1"/>
  <c r="T20" i="45"/>
  <c r="D20" i="45" s="1"/>
  <c r="T22" i="45"/>
  <c r="D22" i="45" s="1"/>
  <c r="T24" i="45"/>
  <c r="D24" i="45" s="1"/>
  <c r="O39" i="45"/>
  <c r="Q6" i="45"/>
  <c r="R12" i="45"/>
  <c r="B12" i="45" s="1"/>
  <c r="R20" i="45"/>
  <c r="B20" i="45" s="1"/>
  <c r="R22" i="45"/>
  <c r="B22" i="45" s="1"/>
  <c r="T6" i="45"/>
  <c r="D6" i="45" s="1"/>
  <c r="T8" i="45"/>
  <c r="D8" i="45" s="1"/>
  <c r="F45" i="23"/>
  <c r="E45" i="23"/>
  <c r="D45" i="23"/>
  <c r="C45" i="23"/>
  <c r="B45" i="23"/>
  <c r="F44" i="23"/>
  <c r="E44" i="23"/>
  <c r="D44" i="23"/>
  <c r="C44" i="23"/>
  <c r="B44" i="23"/>
  <c r="F43" i="23"/>
  <c r="E43" i="23"/>
  <c r="D43" i="23"/>
  <c r="C43" i="23"/>
  <c r="B43" i="23"/>
  <c r="F42" i="23"/>
  <c r="E42" i="23"/>
  <c r="D42" i="23"/>
  <c r="C42" i="23"/>
  <c r="B42" i="23"/>
  <c r="F41" i="23"/>
  <c r="E41" i="23"/>
  <c r="D41" i="23"/>
  <c r="C41" i="23"/>
  <c r="B41" i="23"/>
  <c r="F40" i="23"/>
  <c r="E40" i="23"/>
  <c r="D40" i="23"/>
  <c r="C40" i="23"/>
  <c r="B40" i="23"/>
  <c r="F39" i="23"/>
  <c r="E39" i="23"/>
  <c r="D39" i="23"/>
  <c r="C39" i="23"/>
  <c r="B39" i="23"/>
  <c r="F38" i="23"/>
  <c r="E38" i="23"/>
  <c r="D38" i="23"/>
  <c r="C38" i="23"/>
  <c r="B38" i="23"/>
  <c r="F37" i="23"/>
  <c r="E37" i="23"/>
  <c r="D37" i="23"/>
  <c r="C37" i="23"/>
  <c r="B37" i="23"/>
  <c r="F36" i="23"/>
  <c r="E36" i="23"/>
  <c r="D36" i="23"/>
  <c r="C36" i="23"/>
  <c r="B36" i="23"/>
  <c r="F35" i="23"/>
  <c r="E35" i="23"/>
  <c r="D35" i="23"/>
  <c r="C35" i="23"/>
  <c r="B35" i="23"/>
  <c r="F34" i="23"/>
  <c r="E34" i="23"/>
  <c r="D34" i="23"/>
  <c r="C34" i="23"/>
  <c r="B34" i="23"/>
  <c r="A2" i="23"/>
  <c r="A1" i="23"/>
  <c r="U35" i="45" l="1"/>
  <c r="E35" i="45" s="1"/>
  <c r="R35" i="45"/>
  <c r="B35" i="45" s="1"/>
  <c r="S35" i="45"/>
  <c r="C35" i="45" s="1"/>
  <c r="U7" i="45"/>
  <c r="E7" i="45" s="1"/>
  <c r="T7" i="45"/>
  <c r="D7" i="45" s="1"/>
  <c r="Q7" i="45"/>
  <c r="S7" i="45"/>
  <c r="C7" i="45" s="1"/>
  <c r="R7" i="45"/>
  <c r="B7" i="45" s="1"/>
  <c r="E5" i="45"/>
  <c r="M22" i="19"/>
  <c r="L22" i="19"/>
  <c r="K22" i="19"/>
  <c r="J22" i="19"/>
  <c r="I22" i="19"/>
  <c r="H22" i="19"/>
  <c r="G22" i="19"/>
  <c r="F22" i="19"/>
  <c r="E22" i="19"/>
  <c r="D22" i="19"/>
  <c r="C22" i="19"/>
  <c r="B22" i="19"/>
  <c r="F47" i="18" l="1"/>
  <c r="E47" i="18"/>
  <c r="D47" i="18"/>
  <c r="C47" i="18"/>
  <c r="B47" i="18"/>
  <c r="F24" i="18"/>
  <c r="E24" i="18"/>
  <c r="D24" i="18"/>
  <c r="C24" i="18"/>
  <c r="B24"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I14" authorId="0" shapeId="0" xr:uid="{EF615362-3E2D-461C-B203-DF6D6CA249A6}">
      <text>
        <r>
          <rPr>
            <sz val="11"/>
            <color indexed="8"/>
            <rFont val="Calibri"/>
            <family val="2"/>
            <scheme val="minor"/>
          </rPr>
          <t>MWh</t>
        </r>
      </text>
    </comment>
    <comment ref="W14" authorId="0" shapeId="0" xr:uid="{E49817B1-AEB3-4304-B4F3-A851002A3857}">
      <text>
        <r>
          <rPr>
            <sz val="11"/>
            <color indexed="8"/>
            <rFont val="Calibri"/>
            <family val="2"/>
            <scheme val="minor"/>
          </rPr>
          <t>em3</t>
        </r>
      </text>
    </comment>
  </commentList>
</comments>
</file>

<file path=xl/sharedStrings.xml><?xml version="1.0" encoding="utf-8"?>
<sst xmlns="http://schemas.openxmlformats.org/spreadsheetml/2006/main" count="1520" uniqueCount="1224">
  <si>
    <t>FONTOSABB FOGALMAK MEGHATÁROZÁSA</t>
  </si>
  <si>
    <t>DEFINITION OF KEY TERMS</t>
  </si>
  <si>
    <r>
      <rPr>
        <b/>
        <sz val="11"/>
        <rFont val="Calibri"/>
        <family val="2"/>
        <charset val="238"/>
        <scheme val="minor"/>
      </rPr>
      <t>Allokálás</t>
    </r>
    <r>
      <rPr>
        <sz val="11"/>
        <rFont val="Calibri"/>
        <family val="2"/>
        <charset val="238"/>
        <scheme val="minor"/>
      </rPr>
      <t xml:space="preserve">
Allocation</t>
    </r>
  </si>
  <si>
    <r>
      <rPr>
        <b/>
        <sz val="11"/>
        <rFont val="Calibri"/>
        <family val="2"/>
        <charset val="238"/>
        <scheme val="minor"/>
      </rPr>
      <t>Az együttműködő földgázrendszer két, egymáshoz közvetlenül kapcsolódó rendszerüzemeltetője közötti földgázforgalom maradéktalan felosztása az adott hálózati ponton érintett rendszerhasználó párokra, ahol az egyik rendszerhasználó az egyik rendszerüzemeltető, a másik rendszerhasználó a másik rendszerüzemeltető rendszerhasználója.</t>
    </r>
    <r>
      <rPr>
        <sz val="11"/>
        <rFont val="Calibri"/>
        <family val="2"/>
        <charset val="238"/>
        <scheme val="minor"/>
      </rPr>
      <t xml:space="preserve">
The full distribution of natural gas flow between two directly connected system operators in the integrated natural gas system into system user pairs at a given network point, where one system user is  the system user of one system operator and the other system user is the system user of the other system operator.</t>
    </r>
  </si>
  <si>
    <r>
      <rPr>
        <b/>
        <sz val="11"/>
        <rFont val="Calibri"/>
        <family val="2"/>
        <charset val="238"/>
        <scheme val="minor"/>
      </rPr>
      <t>Átadási pont a földgázelosztó rendszeren</t>
    </r>
    <r>
      <rPr>
        <sz val="11"/>
        <rFont val="Calibri"/>
        <family val="2"/>
        <charset val="238"/>
        <scheme val="minor"/>
      </rPr>
      <t xml:space="preserve">
Transfer point in the natural gas distribution system</t>
    </r>
  </si>
  <si>
    <r>
      <rPr>
        <b/>
        <sz val="11"/>
        <rFont val="Calibri"/>
        <family val="2"/>
        <charset val="238"/>
        <scheme val="minor"/>
      </rPr>
      <t>Az a földgázelosztó hálózati pont, amelyen a földgázt a földgázelosztó fizikailag átadja a kapcsolódó rendszerüzemeltetőnek.</t>
    </r>
    <r>
      <rPr>
        <sz val="11"/>
        <rFont val="Calibri"/>
        <family val="2"/>
        <charset val="238"/>
        <scheme val="minor"/>
      </rPr>
      <t xml:space="preserve">
A point in the pipeline in the natural gas distribution system where the natural gas distributor physically delivers natural gas to the related system operator.</t>
    </r>
  </si>
  <si>
    <r>
      <rPr>
        <b/>
        <sz val="11"/>
        <rFont val="Calibri"/>
        <family val="2"/>
        <charset val="238"/>
        <scheme val="minor"/>
      </rPr>
      <t>Betáplálási pont a földgázelosztó rendszeren</t>
    </r>
    <r>
      <rPr>
        <sz val="11"/>
        <rFont val="Calibri"/>
        <family val="2"/>
        <charset val="238"/>
        <scheme val="minor"/>
      </rPr>
      <t xml:space="preserve">
Entry point in the natural gas distribution system</t>
    </r>
  </si>
  <si>
    <r>
      <rPr>
        <b/>
        <sz val="11"/>
        <rFont val="Calibri"/>
        <family val="2"/>
        <charset val="238"/>
        <scheme val="minor"/>
      </rPr>
      <t>A földgázelosztó vezetéknek az a pontja, amelyen keresztül a földgáz a földgázelosztó rendszerbe kerül, és ahol a földgázelosztó a földgázt elosztásra átveszi. Egymáshoz kapcsolódó és két földgázelosztó által üzemeltetett elosztóhálózat betáplálási pontja a földgázelosztók által meghatározott átadás-átvételi pont.</t>
    </r>
    <r>
      <rPr>
        <sz val="11"/>
        <rFont val="Calibri"/>
        <family val="2"/>
        <charset val="238"/>
        <scheme val="minor"/>
      </rPr>
      <t xml:space="preserve">
A point of the natural gas distribution system through which natural gas enters the gas distribution system and where the natural gas distributor receives the gas for distribution. The entry point of two connected distribution networks operated by two natural gas distributors, shall be the transaction point of delivery determined by the natural gas distributors.</t>
    </r>
  </si>
  <si>
    <r>
      <rPr>
        <b/>
        <sz val="11"/>
        <rFont val="Calibri"/>
        <family val="2"/>
        <charset val="238"/>
        <scheme val="minor"/>
      </rPr>
      <t>Betáplálási pont a földgáztároló rendszeren</t>
    </r>
    <r>
      <rPr>
        <sz val="11"/>
        <rFont val="Calibri"/>
        <family val="2"/>
        <charset val="238"/>
        <scheme val="minor"/>
      </rPr>
      <t xml:space="preserve">
Entry point in the natural gas storage system</t>
    </r>
  </si>
  <si>
    <r>
      <rPr>
        <b/>
        <sz val="11"/>
        <rFont val="Calibri"/>
        <family val="2"/>
        <charset val="238"/>
        <scheme val="minor"/>
      </rPr>
      <t>Az átadás-átvételi pont, amelyen keresztül – a kapcsolódó rendszerüzemeltetőtől, vagy a hazai földgáztermelésből – a földgáztároló engedélyes a földgázt átveszi.</t>
    </r>
    <r>
      <rPr>
        <sz val="11"/>
        <rFont val="Calibri"/>
        <family val="2"/>
        <charset val="238"/>
        <scheme val="minor"/>
      </rPr>
      <t xml:space="preserve">
The transaction point through which the natural gas storage licensee receives the natural gas either from the connected system operator or from domestic natural gas production.</t>
    </r>
  </si>
  <si>
    <r>
      <rPr>
        <b/>
        <sz val="11"/>
        <rFont val="Calibri"/>
        <family val="2"/>
        <charset val="238"/>
        <scheme val="minor"/>
      </rPr>
      <t>Betáplálási pont a földgázszállító rendszeren</t>
    </r>
    <r>
      <rPr>
        <sz val="11"/>
        <rFont val="Calibri"/>
        <family val="2"/>
        <charset val="238"/>
        <scheme val="minor"/>
      </rPr>
      <t xml:space="preserve">
Entry point in the natural gas transmission system</t>
    </r>
  </si>
  <si>
    <r>
      <rPr>
        <b/>
        <sz val="11"/>
        <rFont val="Calibri"/>
        <family val="2"/>
        <charset val="238"/>
        <scheme val="minor"/>
      </rPr>
      <t>A földgázszállító vezetéknek az a pontja, amelyen keresztül a földgáz a földgázszállító rendszerbe kerül és ahol a szállítási rendszerüzemeltető a földgázt szállításra átveszi.</t>
    </r>
    <r>
      <rPr>
        <sz val="11"/>
        <rFont val="Calibri"/>
        <family val="2"/>
        <charset val="238"/>
        <scheme val="minor"/>
      </rPr>
      <t xml:space="preserve">
A point of the natural gas transmission system through which natural gas enters the gas transmission system and where the transmission system operator receives the gas for transmission.</t>
    </r>
  </si>
  <si>
    <r>
      <rPr>
        <b/>
        <sz val="11"/>
        <rFont val="Calibri"/>
        <family val="2"/>
        <charset val="238"/>
        <scheme val="minor"/>
      </rPr>
      <t>Célvezeték</t>
    </r>
    <r>
      <rPr>
        <sz val="11"/>
        <rFont val="Calibri"/>
        <family val="2"/>
        <charset val="238"/>
        <scheme val="minor"/>
      </rPr>
      <t xml:space="preserve">
Direct pipeline</t>
    </r>
  </si>
  <si>
    <r>
      <rPr>
        <b/>
        <sz val="11"/>
        <rFont val="Calibri"/>
        <family val="2"/>
        <charset val="238"/>
        <scheme val="minor"/>
      </rPr>
      <t>A földgáztermelőhöz, határon túli földgázrendszerhez, a szállító-, elosztóvezetékhez vagy a tárolóhoz közvetlenül csatlakozó olyan földgázvezeték, amely kizárólag egy felhasználó egy felhasználási helyének ellátására szolgál.</t>
    </r>
    <r>
      <rPr>
        <sz val="11"/>
        <rFont val="Calibri"/>
        <family val="2"/>
        <charset val="238"/>
        <scheme val="minor"/>
      </rPr>
      <t xml:space="preserve">
A pipeline directly connected to the natural gas producer, foreign natural gas system, transmission or distribution pipeline or storage facility which exclusively serves the supply of a certain consumer point of a consumer.</t>
    </r>
  </si>
  <si>
    <r>
      <rPr>
        <b/>
        <sz val="11"/>
        <rFont val="Calibri"/>
        <family val="2"/>
        <charset val="238"/>
        <scheme val="minor"/>
      </rPr>
      <t>Egyesített földgáztároló (földgáztárolói rendszer)</t>
    </r>
    <r>
      <rPr>
        <sz val="11"/>
        <rFont val="Calibri"/>
        <family val="2"/>
        <charset val="238"/>
        <scheme val="minor"/>
      </rPr>
      <t xml:space="preserve">
Combined storage facility (storage facility system)</t>
    </r>
  </si>
  <si>
    <r>
      <rPr>
        <b/>
        <sz val="11"/>
        <rFont val="Calibri"/>
        <family val="2"/>
        <charset val="238"/>
        <scheme val="minor"/>
      </rPr>
      <t>A földgáztároló engedélyes tulajdonában lévő föld alatti gáztárolók – kereskedelmi szempontból történő – összevonásával kialakított földgáztároló rendszer, amely egy virtuális föld alatti gáztárolóként és egyetlen virtuális átadási-átvételi pontként jelenik meg a kapacitáslekötés, nominálás, allokálás, elszámolás tekintetében a rendszerhasználó számára.</t>
    </r>
    <r>
      <rPr>
        <sz val="11"/>
        <rFont val="Calibri"/>
        <family val="2"/>
        <charset val="238"/>
        <scheme val="minor"/>
      </rPr>
      <t xml:space="preserve">
A natural gas storage facility system created by combining (in commercial sense) natural gas storage facilities in possession of the gas storage licensee, with such system being a virtual underground gas storage and a single delivery point for the system user as far as capacity booking, nomination, allocation and billing are concerned.</t>
    </r>
  </si>
  <si>
    <r>
      <rPr>
        <b/>
        <sz val="11"/>
        <rFont val="Calibri"/>
        <family val="2"/>
        <charset val="238"/>
        <scheme val="minor"/>
      </rPr>
      <t>Egyetemes szolgáltatás</t>
    </r>
    <r>
      <rPr>
        <sz val="11"/>
        <rFont val="Calibri"/>
        <family val="2"/>
        <charset val="238"/>
        <scheme val="minor"/>
      </rPr>
      <t xml:space="preserve">
Universal service</t>
    </r>
  </si>
  <si>
    <r>
      <rPr>
        <b/>
        <sz val="11"/>
        <rFont val="Calibri"/>
        <family val="2"/>
        <charset val="238"/>
        <scheme val="minor"/>
      </rPr>
      <t>A jogosult felhasználók földgázellátására vonatkozó, a földgázellátásról szóló 2008. évi XL. törvényben és külön jogszabályban meghatározott szolgáltatások értékesítése.</t>
    </r>
    <r>
      <rPr>
        <sz val="11"/>
        <rFont val="Calibri"/>
        <family val="2"/>
        <charset val="238"/>
        <scheme val="minor"/>
      </rPr>
      <t xml:space="preserve">
The sale of services defined in act XL of 2008 on natural gas supply and in specific legislation, related to the natural gas supply of entitled consumers.</t>
    </r>
  </si>
  <si>
    <r>
      <rPr>
        <b/>
        <sz val="11"/>
        <rFont val="Calibri"/>
        <family val="2"/>
        <charset val="238"/>
        <scheme val="minor"/>
      </rPr>
      <t>Együttműködő földgázrendszer</t>
    </r>
    <r>
      <rPr>
        <sz val="11"/>
        <rFont val="Calibri"/>
        <family val="2"/>
        <charset val="238"/>
        <scheme val="minor"/>
      </rPr>
      <t xml:space="preserve">
Integrated natural gas system</t>
    </r>
  </si>
  <si>
    <r>
      <rPr>
        <b/>
        <sz val="11"/>
        <rFont val="Calibri"/>
        <family val="2"/>
        <charset val="238"/>
        <scheme val="minor"/>
      </rPr>
      <t>Az összekapcsolt szállítóvezeték, a szállítóvezetékhez közvetlenül kapcsolódó elosztóvezeték, a földgáztároló, valamint a részleges szigetüzem.</t>
    </r>
    <r>
      <rPr>
        <sz val="11"/>
        <rFont val="Calibri"/>
        <family val="2"/>
        <charset val="238"/>
        <scheme val="minor"/>
      </rPr>
      <t xml:space="preserve">
The connected transmission pipeline, the distribution pipeline directly connected to a transmission pipeline, the storage facility and the partial isolated operation.</t>
    </r>
  </si>
  <si>
    <r>
      <rPr>
        <b/>
        <sz val="11"/>
        <rFont val="Calibri"/>
        <family val="2"/>
        <charset val="238"/>
        <scheme val="minor"/>
      </rPr>
      <t>Ellátásbiztonsági szint</t>
    </r>
    <r>
      <rPr>
        <sz val="11"/>
        <rFont val="Calibri"/>
        <family val="2"/>
        <charset val="238"/>
        <scheme val="minor"/>
      </rPr>
      <t xml:space="preserve">
Supply security level</t>
    </r>
  </si>
  <si>
    <r>
      <rPr>
        <b/>
        <sz val="11"/>
        <rFont val="Calibri"/>
        <family val="2"/>
        <charset val="238"/>
        <scheme val="minor"/>
      </rPr>
      <t>A földgázellátásnak a földgázellátásról szóló törvény rendelkezéseinek végrehajtásáról szóló jogszabályban meghatározott felkészülési feltételei, amelyek mértékéig a felhasználók földgázellátása rendkívüli intézkedések nélkül még biztosítható.</t>
    </r>
    <r>
      <rPr>
        <sz val="11"/>
        <rFont val="Calibri"/>
        <family val="2"/>
        <charset val="238"/>
        <scheme val="minor"/>
      </rPr>
      <t xml:space="preserve">
Preparation conditions of natural gas supply as set out in the legislation on the implementation of the provisions of the act on natural gas supply, at which conditions the natural gas supply of consumers can be provided without extraordinary measures.</t>
    </r>
  </si>
  <si>
    <r>
      <rPr>
        <b/>
        <sz val="11"/>
        <rFont val="Calibri"/>
        <family val="2"/>
        <charset val="238"/>
        <scheme val="minor"/>
      </rPr>
      <t>Elosztóvezeték</t>
    </r>
    <r>
      <rPr>
        <sz val="11"/>
        <rFont val="Calibri"/>
        <family val="2"/>
        <charset val="238"/>
        <scheme val="minor"/>
      </rPr>
      <t xml:space="preserve">
Distribution pipeline</t>
    </r>
  </si>
  <si>
    <r>
      <rPr>
        <b/>
        <sz val="11"/>
        <rFont val="Calibri"/>
        <family val="2"/>
        <charset val="238"/>
        <scheme val="minor"/>
      </rPr>
      <t>Az a csővezeték tartozékaival együtt, amelyen keresztül a földgáz elosztása történik, és amelynek kezdőpontja Magyarország államhatára, a gázátadó állomások kilépő pontja, a föld alatti gáztároló vagy a földgáztermelő üzem betáplálási pontja, végpontja pedig Magyarország államhatára vagy a felhasználási hely telekhatára</t>
    </r>
    <r>
      <rPr>
        <sz val="11"/>
        <rFont val="Calibri"/>
        <family val="2"/>
        <charset val="238"/>
        <scheme val="minor"/>
      </rPr>
      <t>.
The pipeline and its fittings, through which natural gas is distributed, with a starting point as the state boundary of Hungary, the exit point of gas delivery stations, the entry point of the underground gas storage or the gas production facility, and an endpoint as the state boundary of Hungary or the site boundary of the consumer point.</t>
    </r>
  </si>
  <si>
    <r>
      <rPr>
        <b/>
        <sz val="11"/>
        <rFont val="Calibri"/>
        <family val="2"/>
        <charset val="238"/>
        <scheme val="minor"/>
      </rPr>
      <t>Elszámolási időszak</t>
    </r>
    <r>
      <rPr>
        <sz val="11"/>
        <rFont val="Calibri"/>
        <family val="2"/>
        <charset val="238"/>
        <scheme val="minor"/>
      </rPr>
      <t xml:space="preserve">
Billing period</t>
    </r>
  </si>
  <si>
    <r>
      <rPr>
        <b/>
        <sz val="11"/>
        <rFont val="Calibri"/>
        <family val="2"/>
        <charset val="238"/>
        <scheme val="minor"/>
      </rPr>
      <t>Szerződésben megállapított, elszámolás alapjául szolgáló, két mérőleolvasás közötti időszak.</t>
    </r>
    <r>
      <rPr>
        <sz val="11"/>
        <rFont val="Calibri"/>
        <family val="2"/>
        <charset val="238"/>
        <scheme val="minor"/>
      </rPr>
      <t xml:space="preserve">
The period between two meter readings as set out in a contract, serving as a basis for billing.</t>
    </r>
  </si>
  <si>
    <r>
      <rPr>
        <b/>
        <sz val="11"/>
        <rFont val="Calibri"/>
        <family val="2"/>
        <charset val="238"/>
        <scheme val="minor"/>
      </rPr>
      <t>Elszámolási mérés</t>
    </r>
    <r>
      <rPr>
        <sz val="11"/>
        <rFont val="Calibri"/>
        <family val="2"/>
        <charset val="238"/>
        <scheme val="minor"/>
      </rPr>
      <t xml:space="preserve">
Billing metering</t>
    </r>
  </si>
  <si>
    <r>
      <rPr>
        <b/>
        <sz val="11"/>
        <rFont val="Calibri"/>
        <family val="2"/>
        <charset val="238"/>
        <scheme val="minor"/>
      </rPr>
      <t>A földgázforgalomnak az Üzemi és Kereskedelmi Szabályzat szerint kialakított, a rendszerüzemeltető által működtetett, a mérésügyi jogszabályok szerint mérésre alkalmas fogyasztásmérő berendezésekkel történő meghatározása.</t>
    </r>
    <r>
      <rPr>
        <sz val="11"/>
        <rFont val="Calibri"/>
        <family val="2"/>
        <charset val="238"/>
        <scheme val="minor"/>
      </rPr>
      <t xml:space="preserve">
Determination of natural gas flow by consumption metering devices as established by the Business and Commercial Code, operated by the system operator and suitable for metering according to the metering regulations.</t>
    </r>
  </si>
  <si>
    <t>ENTSO-G</t>
  </si>
  <si>
    <r>
      <rPr>
        <b/>
        <sz val="11"/>
        <rFont val="Calibri"/>
        <family val="2"/>
        <charset val="238"/>
        <scheme val="minor"/>
      </rPr>
      <t>The European Network of Transmission System Operators for Gas – Gázpiaci Szállításirendszer-üzemeltetők Európai Hálózata, amely segíti a tagok együttműködését.</t>
    </r>
    <r>
      <rPr>
        <sz val="11"/>
        <rFont val="Calibri"/>
        <family val="2"/>
        <charset val="238"/>
        <scheme val="minor"/>
      </rPr>
      <t xml:space="preserve">
The European Network of Transmission System Operators for Gas – facilitating cooperation between members.</t>
    </r>
  </si>
  <si>
    <r>
      <t xml:space="preserve">Égéshő (GCV)
</t>
    </r>
    <r>
      <rPr>
        <sz val="11"/>
        <rFont val="Calibri"/>
        <family val="2"/>
        <charset val="238"/>
      </rPr>
      <t>Gross calorific value (GCV)</t>
    </r>
  </si>
  <si>
    <r>
      <rPr>
        <b/>
        <sz val="11"/>
        <rFont val="Calibri"/>
        <family val="2"/>
        <charset val="238"/>
        <scheme val="minor"/>
      </rPr>
      <t>Az a hőmennyiség, amely meghatározott mennyiségű gáznak levegőben való tökéletes elégése során felszabadul, ha az összes égéstermék cseppfolyós a reagáló anyagok hőmérsékletén.</t>
    </r>
    <r>
      <rPr>
        <sz val="11"/>
        <rFont val="Calibri"/>
        <family val="2"/>
        <charset val="238"/>
        <scheme val="minor"/>
      </rPr>
      <t xml:space="preserve">
The heat volume produced by the perfect combustion of a given quantity of gas, if all combustion products are in liquid state on the temperature of reacting materials.</t>
    </r>
  </si>
  <si>
    <r>
      <rPr>
        <b/>
        <sz val="11"/>
        <rFont val="Calibri"/>
        <family val="2"/>
        <charset val="238"/>
        <scheme val="minor"/>
      </rPr>
      <t>Felhasználási hely</t>
    </r>
    <r>
      <rPr>
        <sz val="11"/>
        <rFont val="Calibri"/>
        <family val="2"/>
        <charset val="238"/>
        <scheme val="minor"/>
      </rPr>
      <t xml:space="preserve">
Place of consumption</t>
    </r>
  </si>
  <si>
    <r>
      <rPr>
        <b/>
        <sz val="11"/>
        <rFont val="Calibri"/>
        <family val="2"/>
        <charset val="238"/>
        <scheme val="minor"/>
      </rPr>
      <t>Az az ingatlan, ahol a felhasználói berendezés, a gázfogyasztást szolgáló nyomásszabályozó, a gázmérőhely vagy a fogyasztói főcsap van.</t>
    </r>
    <r>
      <rPr>
        <sz val="11"/>
        <rFont val="Calibri"/>
        <family val="2"/>
        <charset val="238"/>
        <scheme val="minor"/>
      </rPr>
      <t xml:space="preserve">
A property where a consumer appliance, a pressure regulator for gas consumption, a gas metering point or a consumer main valve is located.</t>
    </r>
  </si>
  <si>
    <r>
      <rPr>
        <b/>
        <sz val="11"/>
        <rFont val="Calibri"/>
        <family val="2"/>
        <charset val="238"/>
        <scheme val="minor"/>
      </rPr>
      <t>Felhasználó</t>
    </r>
    <r>
      <rPr>
        <sz val="11"/>
        <rFont val="Calibri"/>
        <family val="2"/>
        <charset val="238"/>
        <scheme val="minor"/>
      </rPr>
      <t xml:space="preserve">
Consumer</t>
    </r>
  </si>
  <si>
    <r>
      <rPr>
        <b/>
        <sz val="11"/>
        <rFont val="Calibri"/>
        <family val="2"/>
        <charset val="238"/>
        <scheme val="minor"/>
      </rPr>
      <t>Aki földgázt vagy vezetéken keresztül PB-gázt saját felhasználás céljára vásárol.</t>
    </r>
    <r>
      <rPr>
        <sz val="11"/>
        <rFont val="Calibri"/>
        <family val="2"/>
        <charset val="238"/>
        <scheme val="minor"/>
      </rPr>
      <t xml:space="preserve">
Who purchases natural gas or propane-butane gas through pipeline for own use.</t>
    </r>
  </si>
  <si>
    <r>
      <rPr>
        <b/>
        <sz val="11"/>
        <rFont val="Calibri"/>
        <family val="2"/>
        <charset val="238"/>
        <scheme val="minor"/>
      </rPr>
      <t>Fizikai áramlással ellentétes irányú (Backhaul) kapacitás</t>
    </r>
    <r>
      <rPr>
        <sz val="11"/>
        <rFont val="Calibri"/>
        <family val="2"/>
        <charset val="238"/>
        <scheme val="minor"/>
      </rPr>
      <t xml:space="preserve">
Capacity in reverse direction of physical flow (Backhaul capacity)</t>
    </r>
  </si>
  <si>
    <r>
      <rPr>
        <b/>
        <sz val="11"/>
        <rFont val="Calibri"/>
        <family val="2"/>
        <charset val="238"/>
        <scheme val="minor"/>
      </rPr>
      <t>A földgáz olyan nem fizikai szállítását lehetővé tevő kapacitás, amely segítségével a fizikai áramlással ellentétes irányú szállítási feladatot a rendszerüzemeltető a fizikai áramlás irányú szállítási feladatból történő nettósítással teljesít.</t>
    </r>
    <r>
      <rPr>
        <sz val="11"/>
        <rFont val="Calibri"/>
        <family val="2"/>
        <charset val="238"/>
        <scheme val="minor"/>
      </rPr>
      <t xml:space="preserve">
Capacity enabling such non-physical transport of natural gas by which the system operator fulfils a delivery assignment in reverse direction of physical flow by netting from delivery assignment in the direction of physical flow.</t>
    </r>
  </si>
  <si>
    <r>
      <rPr>
        <b/>
        <sz val="11"/>
        <rFont val="Calibri"/>
        <family val="2"/>
        <charset val="238"/>
        <scheme val="minor"/>
      </rPr>
      <t>Forráshiány</t>
    </r>
    <r>
      <rPr>
        <sz val="11"/>
        <rFont val="Calibri"/>
        <family val="2"/>
        <charset val="238"/>
        <scheme val="minor"/>
      </rPr>
      <t xml:space="preserve">
Resource gap</t>
    </r>
  </si>
  <si>
    <r>
      <rPr>
        <b/>
        <sz val="11"/>
        <rFont val="Calibri"/>
        <family val="2"/>
        <charset val="238"/>
        <scheme val="minor"/>
      </rPr>
      <t>A földgázszállító rendszer azon állapota, amikor a fogyasztási igények meghaladják a forrás mennyiségét.</t>
    </r>
    <r>
      <rPr>
        <sz val="11"/>
        <rFont val="Calibri"/>
        <family val="2"/>
        <charset val="238"/>
        <scheme val="minor"/>
      </rPr>
      <t xml:space="preserve">
State of the natural gas transmission system when consumption demand exceeds resource volume.</t>
    </r>
  </si>
  <si>
    <r>
      <rPr>
        <b/>
        <sz val="11"/>
        <rFont val="Calibri"/>
        <family val="2"/>
        <charset val="238"/>
        <scheme val="minor"/>
      </rPr>
      <t>Forrásoldali kapacitás (MJ/nap)</t>
    </r>
    <r>
      <rPr>
        <sz val="11"/>
        <rFont val="Calibri"/>
        <family val="2"/>
        <charset val="238"/>
        <scheme val="minor"/>
      </rPr>
      <t xml:space="preserve">
Resource side capacity (MJ/day)</t>
    </r>
  </si>
  <si>
    <r>
      <rPr>
        <b/>
        <sz val="11"/>
        <rFont val="Calibri"/>
        <family val="2"/>
        <charset val="238"/>
        <scheme val="minor"/>
      </rPr>
      <t>A felhasználó napi csúcskihasználási óraszámának (óra/nap) és a kiadási ponti kapacitásigénynek (MJ/óra) a szorzata.</t>
    </r>
    <r>
      <rPr>
        <sz val="11"/>
        <rFont val="Calibri"/>
        <family val="2"/>
        <charset val="238"/>
        <scheme val="minor"/>
      </rPr>
      <t xml:space="preserve">
The product of daily peak load hours (hour/day) of the consumer multiplied by the capacity demand of the exit point (MJ/hour).</t>
    </r>
  </si>
  <si>
    <r>
      <rPr>
        <b/>
        <sz val="11"/>
        <rFont val="Calibri"/>
        <family val="2"/>
        <charset val="238"/>
        <scheme val="minor"/>
      </rPr>
      <t>Forrástöbblet</t>
    </r>
    <r>
      <rPr>
        <sz val="11"/>
        <rFont val="Calibri"/>
        <family val="2"/>
        <charset val="238"/>
        <scheme val="minor"/>
      </rPr>
      <t xml:space="preserve">
Resource surplus</t>
    </r>
  </si>
  <si>
    <r>
      <rPr>
        <b/>
        <sz val="11"/>
        <rFont val="Calibri"/>
        <family val="2"/>
        <charset val="238"/>
        <scheme val="minor"/>
      </rPr>
      <t>A földgázszállító rendszer azon állapota, amikor a forrásmennyiség meghaladja a fogyasztási igényeket.</t>
    </r>
    <r>
      <rPr>
        <sz val="11"/>
        <rFont val="Calibri"/>
        <family val="2"/>
        <charset val="238"/>
        <scheme val="minor"/>
      </rPr>
      <t xml:space="preserve">
State of the natural gas transmission system when resource volume exceeds consumption demand.</t>
    </r>
  </si>
  <si>
    <r>
      <rPr>
        <b/>
        <sz val="11"/>
        <rFont val="Calibri"/>
        <family val="2"/>
        <charset val="238"/>
        <scheme val="minor"/>
      </rPr>
      <t>Föld alatti gáztároló</t>
    </r>
    <r>
      <rPr>
        <sz val="11"/>
        <rFont val="Calibri"/>
        <family val="2"/>
        <charset val="238"/>
        <scheme val="minor"/>
      </rPr>
      <t xml:space="preserve">
Underground natural gas storage facility</t>
    </r>
  </si>
  <si>
    <r>
      <rPr>
        <b/>
        <sz val="11"/>
        <rFont val="Calibri"/>
        <family val="2"/>
        <charset val="238"/>
        <scheme val="minor"/>
      </rPr>
      <t>A földgáz tárolására alkalmas leművelt földgáztelepek a termelőhöz és/vagy a kapcsolódó rendszerüzemeltetőhöz való csatlakozást, az ezen rendszerekre történő kitárolást és a rendszerekről való földgázbetárolást lehetővé tevő technológiai létesítményekkel.</t>
    </r>
    <r>
      <rPr>
        <sz val="11"/>
        <rFont val="Calibri"/>
        <family val="2"/>
        <charset val="238"/>
        <scheme val="minor"/>
      </rPr>
      <t xml:space="preserve">
Exploited natural gas reservoirs suitable for storing natural gas with technological facilities enabling connection to producers and/or the neighbouring system operator, as well as gas withdrawal to and gas injection from these systems.</t>
    </r>
  </si>
  <si>
    <r>
      <rPr>
        <b/>
        <sz val="11"/>
        <rFont val="Calibri"/>
        <family val="2"/>
        <charset val="238"/>
        <scheme val="minor"/>
      </rPr>
      <t>Földgáz</t>
    </r>
    <r>
      <rPr>
        <sz val="11"/>
        <rFont val="Calibri"/>
        <family val="2"/>
        <charset val="238"/>
        <scheme val="minor"/>
      </rPr>
      <t xml:space="preserve">
Natural gas</t>
    </r>
  </si>
  <si>
    <r>
      <rPr>
        <b/>
        <sz val="11"/>
        <rFont val="Calibri"/>
        <family val="2"/>
        <charset val="238"/>
        <scheme val="minor"/>
      </rPr>
      <t>Olyan természetes éghető gáz, amely a földkéregben keletkezett, bányászati tevékenység során kerül a felszínre, valamint bármely, az e törvény szerint alkalmazott berendezésben környezetvédelmi és műszaki biztonsági szempontból megfelelő módon, biztonságosan felhasználható, ideértve a földgázellátásról szóló 2008. évi Xl. törvény 3. § 26. pont szerinti gázfajtákat is.</t>
    </r>
    <r>
      <rPr>
        <sz val="11"/>
        <rFont val="Calibri"/>
        <family val="2"/>
        <charset val="238"/>
        <scheme val="minor"/>
      </rPr>
      <t xml:space="preserve">
A combustible gas that is extracted from the crust of the Earth as a result of mining, and any other form of gas that is suitable for safe application in the equipment that is in conformity with environmental protection and technical safety requirements, including those refered to in Point 26 of Section 3 in act XL of 2008 on natural gas supply.</t>
    </r>
  </si>
  <si>
    <r>
      <rPr>
        <b/>
        <sz val="11"/>
        <rFont val="Calibri"/>
        <family val="2"/>
        <charset val="238"/>
        <scheme val="minor"/>
      </rPr>
      <t>Földgázelosztás</t>
    </r>
    <r>
      <rPr>
        <sz val="11"/>
        <rFont val="Calibri"/>
        <family val="2"/>
        <charset val="238"/>
        <scheme val="minor"/>
      </rPr>
      <t xml:space="preserve">
Natural gas distribution</t>
    </r>
  </si>
  <si>
    <r>
      <rPr>
        <b/>
        <sz val="11"/>
        <rFont val="Calibri"/>
        <family val="2"/>
        <charset val="238"/>
        <scheme val="minor"/>
      </rPr>
      <t>A földgáznak elosztóvezetéken történő továbbítása a felhasználóhoz.</t>
    </r>
    <r>
      <rPr>
        <sz val="11"/>
        <rFont val="Calibri"/>
        <family val="2"/>
        <charset val="238"/>
        <scheme val="minor"/>
      </rPr>
      <t xml:space="preserve">
The transport of natural gas through distribution pipeline networks to consumers.</t>
    </r>
  </si>
  <si>
    <r>
      <rPr>
        <b/>
        <sz val="11"/>
        <rFont val="Calibri"/>
        <family val="2"/>
        <charset val="238"/>
        <scheme val="minor"/>
      </rPr>
      <t>Földgáz-kereskedelem</t>
    </r>
    <r>
      <rPr>
        <sz val="11"/>
        <rFont val="Calibri"/>
        <family val="2"/>
        <charset val="238"/>
        <scheme val="minor"/>
      </rPr>
      <t xml:space="preserve">
Natural gas trade</t>
    </r>
  </si>
  <si>
    <r>
      <rPr>
        <b/>
        <sz val="11"/>
        <rFont val="Calibri"/>
        <family val="2"/>
        <charset val="238"/>
        <scheme val="minor"/>
      </rPr>
      <t>A földgáz üzletszerű, ellenérték fejében, nem saját felhasználási célra történő vásárlása és értékesítése.</t>
    </r>
    <r>
      <rPr>
        <sz val="11"/>
        <rFont val="Calibri"/>
        <family val="2"/>
        <charset val="238"/>
        <scheme val="minor"/>
      </rPr>
      <t xml:space="preserve">
Commercial purchase and sale of natural gas not for own use and in return for a fee.</t>
    </r>
  </si>
  <si>
    <r>
      <rPr>
        <b/>
        <sz val="11"/>
        <rFont val="Calibri"/>
        <family val="2"/>
        <charset val="238"/>
        <scheme val="minor"/>
      </rPr>
      <t>Földgáztárolás</t>
    </r>
    <r>
      <rPr>
        <sz val="11"/>
        <rFont val="Calibri"/>
        <family val="2"/>
        <charset val="238"/>
        <scheme val="minor"/>
      </rPr>
      <t xml:space="preserve">
Natural gas storage</t>
    </r>
  </si>
  <si>
    <r>
      <rPr>
        <b/>
        <sz val="11"/>
        <rFont val="Calibri"/>
        <family val="2"/>
        <charset val="238"/>
        <scheme val="minor"/>
      </rPr>
      <t>A földgáz engedély alapján végzett tárolása.</t>
    </r>
    <r>
      <rPr>
        <sz val="11"/>
        <rFont val="Calibri"/>
        <family val="2"/>
        <charset val="238"/>
        <scheme val="minor"/>
      </rPr>
      <t xml:space="preserve">
Licensed storage activity of natural gas.</t>
    </r>
  </si>
  <si>
    <r>
      <rPr>
        <b/>
        <sz val="11"/>
        <rFont val="Calibri"/>
        <family val="2"/>
        <charset val="238"/>
        <scheme val="minor"/>
      </rPr>
      <t>Földgáztároló</t>
    </r>
    <r>
      <rPr>
        <sz val="11"/>
        <rFont val="Calibri"/>
        <family val="2"/>
        <charset val="238"/>
        <scheme val="minor"/>
      </rPr>
      <t xml:space="preserve">
Natural gas storage facility</t>
    </r>
  </si>
  <si>
    <r>
      <rPr>
        <b/>
        <sz val="11"/>
        <rFont val="Calibri"/>
        <family val="2"/>
        <charset val="238"/>
        <scheme val="minor"/>
      </rPr>
      <t>Az a besajtoló és kitermelő technológiai létesítménnyel ellátott föld alatti természetes földtani szerkezet, mesterségesen kialakított föld alatti üreg vagy a földfelszínen létesített építmény, amely földgáz tárolására alkalmas.</t>
    </r>
    <r>
      <rPr>
        <sz val="11"/>
        <rFont val="Calibri"/>
        <family val="2"/>
        <charset val="238"/>
        <scheme val="minor"/>
      </rPr>
      <t xml:space="preserve">
Natural underground geological structure, artificially created underground cavity or a facility constructed on the surface, suitable for natural gas storage activity, and fitted with injection and withdrawal technological device.</t>
    </r>
  </si>
  <si>
    <r>
      <rPr>
        <b/>
        <sz val="11"/>
        <rFont val="Calibri"/>
        <family val="2"/>
        <charset val="238"/>
        <scheme val="minor"/>
      </rPr>
      <t>Földgáztárolói aktuális ki- és betárolási kapacitás</t>
    </r>
    <r>
      <rPr>
        <sz val="11"/>
        <rFont val="Calibri"/>
        <family val="2"/>
        <charset val="238"/>
        <scheme val="minor"/>
      </rPr>
      <t xml:space="preserve">
Current withdrawal and injection capacity of the natural gas storage facility</t>
    </r>
  </si>
  <si>
    <r>
      <rPr>
        <b/>
        <sz val="11"/>
        <rFont val="Calibri"/>
        <family val="2"/>
        <charset val="238"/>
        <scheme val="minor"/>
      </rPr>
      <t>A földgáztároló névleges ki- és betárolási kapacitásának adott időszakban igénybe vehető (nominálható) része.</t>
    </r>
    <r>
      <rPr>
        <sz val="11"/>
        <rFont val="Calibri"/>
        <family val="2"/>
        <charset val="238"/>
        <scheme val="minor"/>
      </rPr>
      <t xml:space="preserve">
The part of the nominal withdrawal and injection capacity of the gas storage facility available for use (nomination) in the given period.</t>
    </r>
  </si>
  <si>
    <r>
      <rPr>
        <b/>
        <sz val="11"/>
        <rFont val="Calibri"/>
        <family val="2"/>
        <charset val="238"/>
        <scheme val="minor"/>
      </rPr>
      <t>Földgáztermelő</t>
    </r>
    <r>
      <rPr>
        <sz val="11"/>
        <rFont val="Calibri"/>
        <family val="2"/>
        <charset val="238"/>
        <scheme val="minor"/>
      </rPr>
      <t xml:space="preserve">
Natural gas producer</t>
    </r>
  </si>
  <si>
    <r>
      <rPr>
        <b/>
        <sz val="11"/>
        <rFont val="Calibri"/>
        <family val="2"/>
        <charset val="238"/>
        <scheme val="minor"/>
      </rPr>
      <t>Az a gazdálkodó szervezet, amely Magyarország területén földgázbányászati tevékenységet végez, vagy biogáz és biomasszából származó gázok, valamint egyéb gázfajták előállítását üzletszerűen végzi.</t>
    </r>
    <r>
      <rPr>
        <sz val="11"/>
        <rFont val="Calibri"/>
        <family val="2"/>
        <charset val="238"/>
        <scheme val="minor"/>
      </rPr>
      <t xml:space="preserve">
A business entity engaged in natural gas production or in the commercial production of biogas and biomass-derived gases and other gas types within the territory of Hungary.</t>
    </r>
  </si>
  <si>
    <r>
      <rPr>
        <b/>
        <sz val="11"/>
        <rFont val="Calibri"/>
        <family val="2"/>
        <charset val="238"/>
        <scheme val="minor"/>
      </rPr>
      <t>Földgázszállítás</t>
    </r>
    <r>
      <rPr>
        <sz val="11"/>
        <rFont val="Calibri"/>
        <family val="2"/>
        <charset val="238"/>
        <scheme val="minor"/>
      </rPr>
      <t xml:space="preserve">
Natural gas transmission</t>
    </r>
  </si>
  <si>
    <r>
      <rPr>
        <b/>
        <sz val="11"/>
        <rFont val="Calibri"/>
        <family val="2"/>
        <charset val="238"/>
        <scheme val="minor"/>
      </rPr>
      <t>A földgáznak szállítóvezetéken történő továbbítása.</t>
    </r>
    <r>
      <rPr>
        <sz val="11"/>
        <rFont val="Calibri"/>
        <family val="2"/>
        <charset val="238"/>
        <scheme val="minor"/>
      </rPr>
      <t xml:space="preserve">
Transport of natural gas through a transmission pipeline.</t>
    </r>
  </si>
  <si>
    <r>
      <rPr>
        <b/>
        <sz val="11"/>
        <rFont val="Calibri"/>
        <family val="2"/>
        <charset val="238"/>
        <scheme val="minor"/>
      </rPr>
      <t>Földgázszállítói kiegyensúlyozó földgáz</t>
    </r>
    <r>
      <rPr>
        <sz val="11"/>
        <rFont val="Calibri"/>
        <family val="2"/>
        <charset val="238"/>
        <scheme val="minor"/>
      </rPr>
      <t xml:space="preserve">
Balancing gas of the natural gas transmission company</t>
    </r>
  </si>
  <si>
    <r>
      <rPr>
        <b/>
        <sz val="11"/>
        <rFont val="Calibri"/>
        <family val="2"/>
        <charset val="238"/>
        <scheme val="minor"/>
      </rPr>
      <t>Adott gáznapon a rendszerhasználók betáplálása és vételezése közötti különbség kiegyenlítése és a rendszeregyensúly fenntartása érdekében a szállítási rendszerüzemeltető által felhasznált szállítási rendszerirányítói saját gázkészlet.</t>
    </r>
    <r>
      <rPr>
        <sz val="11"/>
        <rFont val="Calibri"/>
        <family val="2"/>
        <charset val="238"/>
        <scheme val="minor"/>
      </rPr>
      <t xml:space="preserve">
Own gas stock used by the transmission system operator for balancing the difference between the injection and withdrawal of system users and for the maintenance of system balance on a given gas day.</t>
    </r>
  </si>
  <si>
    <r>
      <rPr>
        <b/>
        <sz val="11"/>
        <rFont val="Calibri"/>
        <family val="2"/>
        <charset val="238"/>
        <scheme val="minor"/>
      </rPr>
      <t>Fűtőérték (NCV)</t>
    </r>
    <r>
      <rPr>
        <sz val="11"/>
        <rFont val="Calibri"/>
        <family val="2"/>
        <charset val="238"/>
        <scheme val="minor"/>
      </rPr>
      <t xml:space="preserve">
Calorific value (NCV)</t>
    </r>
  </si>
  <si>
    <r>
      <rPr>
        <b/>
        <sz val="11"/>
        <rFont val="Calibri"/>
        <family val="2"/>
        <charset val="238"/>
        <scheme val="minor"/>
      </rPr>
      <t>Az a hőmennyiség, amely meghatározott mennyiségű gáznak levegőben való tökéletes elégése során felszabadul, ha az összes égéstermék gáz halmazállapotú a reagáló anyagok hőmérsékletén.</t>
    </r>
    <r>
      <rPr>
        <sz val="11"/>
        <rFont val="Calibri"/>
        <family val="2"/>
        <charset val="238"/>
        <scheme val="minor"/>
      </rPr>
      <t xml:space="preserve">
The heat volume produced by the perfect combustion of a given quantity of gas, if all combustion products are in gas state on the temperature of reacting materials.</t>
    </r>
  </si>
  <si>
    <r>
      <rPr>
        <b/>
        <sz val="11"/>
        <rFont val="Calibri"/>
        <family val="2"/>
        <charset val="238"/>
        <scheme val="minor"/>
      </rPr>
      <t>Gázátadó állomás</t>
    </r>
    <r>
      <rPr>
        <sz val="11"/>
        <rFont val="Calibri"/>
        <family val="2"/>
        <charset val="238"/>
        <scheme val="minor"/>
      </rPr>
      <t xml:space="preserve">
Gas delivery station</t>
    </r>
  </si>
  <si>
    <r>
      <rPr>
        <b/>
        <sz val="11"/>
        <rFont val="Calibri"/>
        <family val="2"/>
        <charset val="238"/>
        <scheme val="minor"/>
      </rPr>
      <t>A szállítóvezeték alkotórészét képező létesítmény a szállítóvezeték kilépési pontján, ahol a szállítóvezetékről a gáz átadása, mérése és a szükséges nyomáscsökkentés történik.</t>
    </r>
    <r>
      <rPr>
        <sz val="11"/>
        <rFont val="Calibri"/>
        <family val="2"/>
        <charset val="238"/>
        <scheme val="minor"/>
      </rPr>
      <t xml:space="preserve">
A facility on the exit point of the transmission pipeline constituting a part of the transmission pipeline where gas is delivered from the transmission pipeline, is metered and undergoes the necessary pressure decrease.</t>
    </r>
  </si>
  <si>
    <r>
      <rPr>
        <b/>
        <sz val="11"/>
        <rFont val="Calibri"/>
        <family val="2"/>
        <charset val="238"/>
        <scheme val="minor"/>
      </rPr>
      <t>Gázév</t>
    </r>
    <r>
      <rPr>
        <sz val="11"/>
        <rFont val="Calibri"/>
        <family val="2"/>
        <charset val="238"/>
        <scheme val="minor"/>
      </rPr>
      <t xml:space="preserve">
Gas year</t>
    </r>
  </si>
  <si>
    <r>
      <rPr>
        <b/>
        <sz val="11"/>
        <rFont val="Calibri"/>
        <family val="2"/>
        <charset val="238"/>
        <scheme val="minor"/>
      </rPr>
      <t>A tárgyév október 1-jei gáznap kezdetétől a következő év szeptember 30-i gáznap végéig terjedő időszak.</t>
    </r>
    <r>
      <rPr>
        <sz val="11"/>
        <rFont val="Calibri"/>
        <family val="2"/>
        <charset val="238"/>
        <scheme val="minor"/>
      </rPr>
      <t xml:space="preserve">
Period extending from the beginning of the gas day of 1 October of the given year to the end of the gas day of 30 September in the next year.</t>
    </r>
  </si>
  <si>
    <r>
      <rPr>
        <b/>
        <sz val="11"/>
        <rFont val="Calibri"/>
        <family val="2"/>
        <charset val="238"/>
        <scheme val="minor"/>
      </rPr>
      <t>Gáztechnikai normál köbméter</t>
    </r>
    <r>
      <rPr>
        <sz val="11"/>
        <rFont val="Calibri"/>
        <family val="2"/>
        <charset val="238"/>
        <scheme val="minor"/>
      </rPr>
      <t xml:space="preserve">
Gas technological normal cubic meter</t>
    </r>
  </si>
  <si>
    <r>
      <rPr>
        <b/>
        <sz val="11"/>
        <rFont val="Calibri"/>
        <family val="2"/>
        <charset val="238"/>
        <scheme val="minor"/>
      </rPr>
      <t>Az a gázmennyiség, amely 288,15 K hőmérsékleten és 101 325 Pa nyomáson 1 köbméter (m</t>
    </r>
    <r>
      <rPr>
        <b/>
        <vertAlign val="superscript"/>
        <sz val="11"/>
        <rFont val="Calibri"/>
        <family val="2"/>
        <charset val="238"/>
        <scheme val="minor"/>
      </rPr>
      <t>3</t>
    </r>
    <r>
      <rPr>
        <b/>
        <sz val="11"/>
        <rFont val="Calibri"/>
        <family val="2"/>
        <charset val="238"/>
        <scheme val="minor"/>
      </rPr>
      <t>) térfogatot foglal el.</t>
    </r>
    <r>
      <rPr>
        <sz val="11"/>
        <rFont val="Calibri"/>
        <family val="2"/>
        <charset val="238"/>
        <scheme val="minor"/>
      </rPr>
      <t xml:space="preserve">
The quantity of gas which takes the volume of 1 cubic meter (m</t>
    </r>
    <r>
      <rPr>
        <vertAlign val="superscript"/>
        <sz val="11"/>
        <rFont val="Calibri"/>
        <family val="2"/>
        <charset val="238"/>
        <scheme val="minor"/>
      </rPr>
      <t>3</t>
    </r>
    <r>
      <rPr>
        <sz val="11"/>
        <rFont val="Calibri"/>
        <family val="2"/>
        <charset val="238"/>
        <scheme val="minor"/>
      </rPr>
      <t>) on 288.15 K temperature and 101 325 Pa pressure.</t>
    </r>
  </si>
  <si>
    <r>
      <rPr>
        <b/>
        <sz val="11"/>
        <rFont val="Calibri"/>
        <family val="2"/>
        <charset val="238"/>
        <scheme val="minor"/>
      </rPr>
      <t>Hálózati pont</t>
    </r>
    <r>
      <rPr>
        <sz val="11"/>
        <rFont val="Calibri"/>
        <family val="2"/>
        <charset val="238"/>
        <scheme val="minor"/>
      </rPr>
      <t xml:space="preserve">
Network point</t>
    </r>
  </si>
  <si>
    <r>
      <rPr>
        <b/>
        <sz val="11"/>
        <rFont val="Calibri"/>
        <family val="2"/>
        <charset val="238"/>
        <scheme val="minor"/>
      </rPr>
      <t>A földgázszállító rendszer betáplálási, kiadási vagy virtuális pontja.</t>
    </r>
    <r>
      <rPr>
        <sz val="11"/>
        <rFont val="Calibri"/>
        <family val="2"/>
        <charset val="238"/>
        <scheme val="minor"/>
      </rPr>
      <t xml:space="preserve">
Entry, exit or virtual point of the natural gas transmission system.</t>
    </r>
  </si>
  <si>
    <r>
      <rPr>
        <b/>
        <sz val="11"/>
        <rFont val="Calibri"/>
        <family val="2"/>
        <charset val="238"/>
        <scheme val="minor"/>
      </rPr>
      <t>Határon keresztüli betáplálási pont a földgázszállító rendszeren (import betáplálási pont)</t>
    </r>
    <r>
      <rPr>
        <sz val="11"/>
        <rFont val="Calibri"/>
        <family val="2"/>
        <charset val="238"/>
        <scheme val="minor"/>
      </rPr>
      <t xml:space="preserve">
Cross-border entry point in the natural gas transmission system (import entry point)</t>
    </r>
  </si>
  <si>
    <r>
      <rPr>
        <b/>
        <sz val="11"/>
        <rFont val="Calibri"/>
        <family val="2"/>
        <charset val="238"/>
        <scheme val="minor"/>
      </rPr>
      <t>Olyan csatlakozási pont, amelyen Magyarország határán keresztüli földgázszállítás megvalósul, és amely során a földgáz Magyarország területére beérkezik.</t>
    </r>
    <r>
      <rPr>
        <sz val="11"/>
        <rFont val="Calibri"/>
        <family val="2"/>
        <charset val="238"/>
        <scheme val="minor"/>
      </rPr>
      <t xml:space="preserve">
Connection point where natural gas transmission occurs across the border of Hungary and, as a result of natural gas enters the territory of Hungary.</t>
    </r>
  </si>
  <si>
    <r>
      <rPr>
        <b/>
        <sz val="11"/>
        <rFont val="Calibri"/>
        <family val="2"/>
        <charset val="238"/>
        <scheme val="minor"/>
      </rPr>
      <t>Keverőkör</t>
    </r>
    <r>
      <rPr>
        <sz val="11"/>
        <rFont val="Calibri"/>
        <family val="2"/>
        <charset val="238"/>
        <scheme val="minor"/>
      </rPr>
      <t xml:space="preserve">
Blending circle</t>
    </r>
  </si>
  <si>
    <r>
      <t xml:space="preserve">A földgáztermelő igénye alapján a földgáztermelő földgázrendszerébe földgáz betáplálása, melynek célja a földgáztermelő által a szállítórendszerbe betáplált termelői földgáz minőségi paramétereinek biztosítása. 
</t>
    </r>
    <r>
      <rPr>
        <sz val="11"/>
        <rFont val="Calibri"/>
        <family val="2"/>
        <charset val="238"/>
      </rPr>
      <t>Subject to the request of the natural gas producer, injection of natural gas into the natural gas system of the natural gas producer, in order to ensure the required quality parameters of the producer's natural gas injected by the producer into the transmission system.</t>
    </r>
  </si>
  <si>
    <r>
      <rPr>
        <b/>
        <sz val="11"/>
        <rFont val="Calibri"/>
        <family val="2"/>
        <charset val="238"/>
        <scheme val="minor"/>
      </rPr>
      <t>Kiadási pont a földgázelosztó rendszeren</t>
    </r>
    <r>
      <rPr>
        <sz val="11"/>
        <rFont val="Calibri"/>
        <family val="2"/>
        <charset val="238"/>
        <scheme val="minor"/>
      </rPr>
      <t xml:space="preserve">
Exit point in the natural gas distribution system</t>
    </r>
  </si>
  <si>
    <r>
      <rPr>
        <b/>
        <sz val="11"/>
        <rFont val="Calibri"/>
        <family val="2"/>
        <charset val="238"/>
        <scheme val="minor"/>
      </rPr>
      <t>Az a hálózati pont, amelyen a földgázt a földgázelosztó fizikailag átadja a felhasználónak, ill. megbízottjának vagy más kapcsolódó rendszerüzemeltetőnek.</t>
    </r>
    <r>
      <rPr>
        <sz val="11"/>
        <rFont val="Calibri"/>
        <family val="2"/>
        <charset val="238"/>
        <scheme val="minor"/>
      </rPr>
      <t xml:space="preserve">
A network point in the natural gas distribution system where the natural gas distributor physically transfers natural gas to the consumer or its agent or other neighbouring system operator.</t>
    </r>
  </si>
  <si>
    <r>
      <rPr>
        <b/>
        <sz val="11"/>
        <rFont val="Calibri"/>
        <family val="2"/>
        <charset val="238"/>
        <scheme val="minor"/>
      </rPr>
      <t>Kiadási pont a földgáztároló rendszeren</t>
    </r>
    <r>
      <rPr>
        <sz val="11"/>
        <rFont val="Calibri"/>
        <family val="2"/>
        <charset val="238"/>
        <scheme val="minor"/>
      </rPr>
      <t xml:space="preserve">
Exit point in the natural gas storage system</t>
    </r>
  </si>
  <si>
    <r>
      <rPr>
        <b/>
        <sz val="11"/>
        <rFont val="Calibri"/>
        <family val="2"/>
        <charset val="238"/>
        <scheme val="minor"/>
      </rPr>
      <t>Az az átadás-átvételi pont, amelyen keresztül a földgáztároló engedélyes a tárolt földgázt fizikailag átadja a kapcsolódó rendszerüzemeltetőknek.</t>
    </r>
    <r>
      <rPr>
        <sz val="11"/>
        <rFont val="Calibri"/>
        <family val="2"/>
        <charset val="238"/>
        <scheme val="minor"/>
      </rPr>
      <t xml:space="preserve">
Transaction point through which the natural gas storage licensee physically transfers the stored natural gas to the neighbouring system operator.</t>
    </r>
  </si>
  <si>
    <r>
      <rPr>
        <b/>
        <sz val="11"/>
        <rFont val="Calibri"/>
        <family val="2"/>
        <charset val="238"/>
        <scheme val="minor"/>
      </rPr>
      <t>Kiadási pont a földgázszállító rendszeren</t>
    </r>
    <r>
      <rPr>
        <sz val="11"/>
        <rFont val="Calibri"/>
        <family val="2"/>
        <charset val="238"/>
        <scheme val="minor"/>
      </rPr>
      <t xml:space="preserve">
Exit point in the natural gas transmission system</t>
    </r>
  </si>
  <si>
    <r>
      <rPr>
        <b/>
        <sz val="11"/>
        <rFont val="Calibri"/>
        <family val="2"/>
        <charset val="238"/>
        <scheme val="minor"/>
      </rPr>
      <t>Az a hálózati pont, amelyen a földgázt a szállítási rendszerüzemeltető fizikailag a felhasználóknak, illetve megbízottjuknak vagy a földgázelosztónak vagy a földgáztároló engedélyesnek átadja.</t>
    </r>
    <r>
      <rPr>
        <sz val="11"/>
        <rFont val="Calibri"/>
        <family val="2"/>
        <charset val="238"/>
        <scheme val="minor"/>
      </rPr>
      <t xml:space="preserve">
A network point where the transmission system operator physically transfers natural gas to the consumer or its agent or to the natural gas distributor or the natural gas storage licensee.</t>
    </r>
  </si>
  <si>
    <r>
      <rPr>
        <b/>
        <sz val="11"/>
        <rFont val="Calibri"/>
        <family val="2"/>
        <charset val="238"/>
        <scheme val="minor"/>
      </rPr>
      <t>Lakossági fogyasztó</t>
    </r>
    <r>
      <rPr>
        <sz val="11"/>
        <rFont val="Calibri"/>
        <family val="2"/>
        <charset val="238"/>
        <scheme val="minor"/>
      </rPr>
      <t xml:space="preserve">
Household consumer</t>
    </r>
  </si>
  <si>
    <r>
      <rPr>
        <b/>
        <sz val="11"/>
        <rFont val="Calibri"/>
        <family val="2"/>
        <charset val="238"/>
        <scheme val="minor"/>
      </rPr>
      <t>Az a felhasználó, aki saját háztartása – egy felhasználási helyet képező egy vagy több lakóépület, lakás, üdülő vagy hétvégi ház, továbbá lakossági célra használt garázs – fogyasztása céljára vásárol földgázt földgáz vételezésére megkötött szerződés alapján, és az így vásárolt földgázzal nem folytat jövedelemszerzés céljából gazdasági tevékenységet. Ha a lakóépületben a műszakilag megosztott, önálló lakások száma meghaladja az épületben lévő önálló, nem lakás céljára szolgáló helyiségek számát, a felhasználót úgy kell tekinteni, hogy saját háztartás céljára vételez, és a vásárolt földgázzal nem folytat jövedelemszerzés céljából gazdasági tevékenységet.</t>
    </r>
    <r>
      <rPr>
        <sz val="11"/>
        <rFont val="Calibri"/>
        <family val="2"/>
        <charset val="238"/>
        <scheme val="minor"/>
      </rPr>
      <t xml:space="preserve">
The consumer who purchases natural gas for the consumption of his own household which means one or more residence building, apartment, cottage or garage used for own purpose, based on a valid contract and is not engaged in any profit-oriented business activity with the natural gas thus purchased. If the number of technically divided, independent apartments in a residential building exceeds that of the number of independent rooms with non-residential purpose in the building, then the consumer shall be regarded as purchasing gas for own use and as not being engaged in any profit-oriented business activity with the purchased natural gas.</t>
    </r>
  </si>
  <si>
    <r>
      <rPr>
        <b/>
        <sz val="11"/>
        <rFont val="Calibri"/>
        <family val="2"/>
        <charset val="238"/>
        <scheme val="minor"/>
      </rPr>
      <t>Mérési különbözet és földgázszállítási veszteség</t>
    </r>
    <r>
      <rPr>
        <sz val="11"/>
        <rFont val="Calibri"/>
        <family val="2"/>
        <charset val="238"/>
        <scheme val="minor"/>
      </rPr>
      <t xml:space="preserve">
Metering difference and loss during transmission of natural gas</t>
    </r>
  </si>
  <si>
    <r>
      <rPr>
        <b/>
        <sz val="11"/>
        <rFont val="Calibri"/>
        <family val="2"/>
        <charset val="238"/>
        <scheme val="minor"/>
      </rPr>
      <t>A földgázelosztó/földgázszállító rendszerbe betáplált és kiadott földgázmennyiségeknek különbsége, amit a saját fogyasztás és a vezetékkészlet-változás figyelembevételével határoz meg a rendszerüzemeltető.</t>
    </r>
    <r>
      <rPr>
        <sz val="11"/>
        <rFont val="Calibri"/>
        <family val="2"/>
        <charset val="238"/>
        <scheme val="minor"/>
      </rPr>
      <t xml:space="preserve">
The difference between the natural gas volume injected to and released from the natural gas distribution/transmission system which is determined by the system operator based on its own consumption and the change in pipeline gas volume.</t>
    </r>
  </si>
  <si>
    <t>MSZKSZ</t>
  </si>
  <si>
    <r>
      <rPr>
        <b/>
        <sz val="11"/>
        <rFont val="Calibri"/>
        <family val="2"/>
        <charset val="238"/>
        <scheme val="minor"/>
      </rPr>
      <t>Magyar Szénhidrogén Készletező Szövetség</t>
    </r>
    <r>
      <rPr>
        <sz val="11"/>
        <rFont val="Calibri"/>
        <family val="2"/>
        <charset val="238"/>
        <scheme val="minor"/>
      </rPr>
      <t xml:space="preserve">
Hungarian Hydrocarbon Stockpiling Association</t>
    </r>
  </si>
  <si>
    <r>
      <rPr>
        <b/>
        <sz val="11"/>
        <rFont val="Calibri"/>
        <family val="2"/>
        <charset val="238"/>
        <scheme val="minor"/>
      </rPr>
      <t>Napi csúcskihasználási óraszám</t>
    </r>
    <r>
      <rPr>
        <sz val="11"/>
        <rFont val="Calibri"/>
        <family val="2"/>
        <charset val="238"/>
        <scheme val="minor"/>
      </rPr>
      <t xml:space="preserve">
Daily peak load hours</t>
    </r>
  </si>
  <si>
    <r>
      <rPr>
        <b/>
        <sz val="11"/>
        <rFont val="Calibri"/>
        <family val="2"/>
        <charset val="238"/>
        <scheme val="minor"/>
      </rPr>
      <t>A csúcsnapi teljes fogyasztás (MJ/nap) és legnagyobb órai kapacitásigény (MJ/óra) hányadosa (óra/nap).</t>
    </r>
    <r>
      <rPr>
        <sz val="11"/>
        <rFont val="Calibri"/>
        <family val="2"/>
        <charset val="238"/>
        <scheme val="minor"/>
      </rPr>
      <t xml:space="preserve">
Quotient (hour/day) of total peak day consumption (MJ/day) and the highest hourly capacity demand (MJ/hour).</t>
    </r>
  </si>
  <si>
    <r>
      <rPr>
        <b/>
        <sz val="11"/>
        <rFont val="Calibri"/>
        <family val="2"/>
        <charset val="238"/>
        <scheme val="minor"/>
      </rPr>
      <t>Névleges betárolási kapacitás</t>
    </r>
    <r>
      <rPr>
        <sz val="11"/>
        <rFont val="Calibri"/>
        <family val="2"/>
        <charset val="238"/>
        <scheme val="minor"/>
      </rPr>
      <t xml:space="preserve">
Nominal injection capacity</t>
    </r>
  </si>
  <si>
    <r>
      <rPr>
        <b/>
        <sz val="11"/>
        <rFont val="Calibri"/>
        <family val="2"/>
        <charset val="238"/>
        <scheme val="minor"/>
      </rPr>
      <t>Az egy földgáztároló engedélyes üzemeltetésében lévő földgáztárolók önálló kapacitásai alapján, ezek eredőjeként számított földgázbetárolásra felhasználható összesített kapacitás. (MJ/nap)</t>
    </r>
    <r>
      <rPr>
        <sz val="11"/>
        <rFont val="Calibri"/>
        <family val="2"/>
        <charset val="238"/>
        <scheme val="minor"/>
      </rPr>
      <t xml:space="preserve">
Total capacity for natural gas injection calculated from the total of independent capacities of natural gas storage facilities operated by the natural gas storage licensee. (MJ/day)</t>
    </r>
  </si>
  <si>
    <r>
      <rPr>
        <b/>
        <sz val="11"/>
        <rFont val="Calibri"/>
        <family val="2"/>
        <charset val="238"/>
        <scheme val="minor"/>
      </rPr>
      <t>Névleges kitárolási kapacitás</t>
    </r>
    <r>
      <rPr>
        <sz val="11"/>
        <rFont val="Calibri"/>
        <family val="2"/>
        <charset val="238"/>
        <scheme val="minor"/>
      </rPr>
      <t xml:space="preserve">
Nominal withdrawal capacity</t>
    </r>
  </si>
  <si>
    <r>
      <rPr>
        <b/>
        <sz val="11"/>
        <rFont val="Calibri"/>
        <family val="2"/>
        <charset val="238"/>
        <scheme val="minor"/>
      </rPr>
      <t>Az egy földgáztároló engedélyes üzemeltetésében lévő földgáztárolók önálló kapacitásai alapján, ezek eredőjeként számított  földgázkitárolásra használható összesített kapacitás. (MJ/nap)</t>
    </r>
    <r>
      <rPr>
        <sz val="11"/>
        <rFont val="Calibri"/>
        <family val="2"/>
        <charset val="238"/>
        <scheme val="minor"/>
      </rPr>
      <t xml:space="preserve">
Total capacity for natural gas withdrawal calculated from the total of independent capacities of natural gas storage facilities operated by given natural gas storage licensee. (MJ/day)</t>
    </r>
  </si>
  <si>
    <r>
      <rPr>
        <b/>
        <sz val="11"/>
        <rFont val="Calibri"/>
        <family val="2"/>
        <charset val="238"/>
        <scheme val="minor"/>
      </rPr>
      <t>Névleges mobil kapacitás</t>
    </r>
    <r>
      <rPr>
        <sz val="11"/>
        <rFont val="Calibri"/>
        <family val="2"/>
        <charset val="238"/>
        <scheme val="minor"/>
      </rPr>
      <t xml:space="preserve">
Nominal mobile capacity</t>
    </r>
  </si>
  <si>
    <r>
      <rPr>
        <b/>
        <sz val="11"/>
        <rFont val="Calibri"/>
        <family val="2"/>
        <charset val="238"/>
        <scheme val="minor"/>
      </rPr>
      <t>Az egy földgáztároló engedélyes üzemeltetésében lévő földgáztárolók önálló kapacitásai alapján, ezek eredőjeként számított földgáztárolásra felhasználható mobil kapacitás. (MJ/nap)</t>
    </r>
    <r>
      <rPr>
        <sz val="11"/>
        <rFont val="Calibri"/>
        <family val="2"/>
        <charset val="238"/>
        <scheme val="minor"/>
      </rPr>
      <t xml:space="preserve">
Mobile capacity for natural gas withdrawal calculated from the total of independent capacities of natural gas storage facilities operated by given natural gas storage licensee. (MJ/day)</t>
    </r>
  </si>
  <si>
    <r>
      <rPr>
        <b/>
        <sz val="11"/>
        <rFont val="Calibri"/>
        <family val="2"/>
        <charset val="238"/>
        <scheme val="minor"/>
      </rPr>
      <t>PB-gáz</t>
    </r>
    <r>
      <rPr>
        <sz val="11"/>
        <rFont val="Calibri"/>
        <family val="2"/>
        <charset val="238"/>
        <scheme val="minor"/>
      </rPr>
      <t xml:space="preserve">
Propane-butane gas</t>
    </r>
  </si>
  <si>
    <r>
      <rPr>
        <b/>
        <sz val="11"/>
        <rFont val="Calibri"/>
        <family val="2"/>
        <charset val="238"/>
        <scheme val="minor"/>
      </rPr>
      <t>Propán-, butángázok és ezek elegyei.</t>
    </r>
    <r>
      <rPr>
        <sz val="11"/>
        <rFont val="Calibri"/>
        <family val="2"/>
        <charset val="238"/>
        <scheme val="minor"/>
      </rPr>
      <t xml:space="preserve">
Propane and butane gases and their mixtures.</t>
    </r>
  </si>
  <si>
    <t>POD</t>
  </si>
  <si>
    <r>
      <rPr>
        <b/>
        <sz val="11"/>
        <rFont val="Calibri"/>
        <family val="2"/>
        <charset val="238"/>
        <scheme val="minor"/>
      </rPr>
      <t>PoD (Point of Delivery): Elszámolási Pont: A rendszerüzemeltetők és a rendszerhasználók szerződésében a felhasználó felhasználási helyéhez hozzárendelt egyedi azonosító(k).</t>
    </r>
    <r>
      <rPr>
        <sz val="11"/>
        <rFont val="Calibri"/>
        <family val="2"/>
        <charset val="238"/>
        <scheme val="minor"/>
      </rPr>
      <t xml:space="preserve">
PoD (Point of Delivery): Billing Point: Unique identifier(s) attributed to the consumer point of the consumer as set out in the contract of system operators and system users.</t>
    </r>
  </si>
  <si>
    <r>
      <rPr>
        <b/>
        <sz val="11"/>
        <rFont val="Calibri"/>
        <family val="2"/>
        <charset val="238"/>
        <scheme val="minor"/>
      </rPr>
      <t>Rendszerüzemeltető</t>
    </r>
    <r>
      <rPr>
        <sz val="11"/>
        <rFont val="Calibri"/>
        <family val="2"/>
        <charset val="238"/>
        <scheme val="minor"/>
      </rPr>
      <t xml:space="preserve">
Transmission system operator</t>
    </r>
  </si>
  <si>
    <r>
      <rPr>
        <b/>
        <sz val="11"/>
        <rFont val="Calibri"/>
        <family val="2"/>
        <charset val="238"/>
        <scheme val="minor"/>
      </rPr>
      <t>A szállítási rendszerüzemeltető, a földgáztároló engedélyes és a földgázelosztó.</t>
    </r>
    <r>
      <rPr>
        <sz val="11"/>
        <rFont val="Calibri"/>
        <family val="2"/>
        <charset val="238"/>
        <scheme val="minor"/>
      </rPr>
      <t xml:space="preserve">
The transmission system operator, the natural gas storage licensee and the natural gas distributor.</t>
    </r>
  </si>
  <si>
    <r>
      <rPr>
        <b/>
        <sz val="11"/>
        <rFont val="Calibri"/>
        <family val="2"/>
        <charset val="238"/>
        <scheme val="minor"/>
      </rPr>
      <t>Rendszerhasználó</t>
    </r>
    <r>
      <rPr>
        <sz val="11"/>
        <rFont val="Calibri"/>
        <family val="2"/>
        <charset val="238"/>
        <scheme val="minor"/>
      </rPr>
      <t xml:space="preserve">
Transmission system user </t>
    </r>
  </si>
  <si>
    <r>
      <t xml:space="preserve">Az a felhasználó, földgáztermelő, földgázkereskedő – beleértve a korlátozott földgázkereskedelmi engedélyest és az egyetemes szolgáltatót is –, illetve rendszerüzemeltető – beleértve a határkeresztező gázvezetéken földgázt átszállító külföldi székhelyű szállítási rendszerüzemeltetőt is –, aki rendszerhasználati szerződés alapján a földgázrendszer kapacitását leköti, vagy azt földgáz betáplálására vagy vételezésére igénybe veszi.
</t>
    </r>
    <r>
      <rPr>
        <sz val="11"/>
        <rFont val="Calibri"/>
        <family val="2"/>
        <charset val="238"/>
        <scheme val="minor"/>
      </rPr>
      <t>The customer, natural gas producer, natural gas trader – including the limited gas trading licensee as well as the universal service provider – or system operator -including the transmission system operator with foreign headquarters transporting natural gas through cross border pipeline – who books the capacity of the transmission system, based on a system usage contract, or uses it for injecting or withdrawing natural gas.</t>
    </r>
  </si>
  <si>
    <r>
      <rPr>
        <b/>
        <sz val="11"/>
        <rFont val="Calibri"/>
        <family val="2"/>
        <charset val="238"/>
        <scheme val="minor"/>
      </rPr>
      <t>Szállítóvezeték</t>
    </r>
    <r>
      <rPr>
        <sz val="11"/>
        <rFont val="Calibri"/>
        <family val="2"/>
        <charset val="238"/>
        <scheme val="minor"/>
      </rPr>
      <t xml:space="preserve">
Transmission pipeline</t>
    </r>
  </si>
  <si>
    <r>
      <rPr>
        <b/>
        <sz val="11"/>
        <rFont val="Calibri"/>
        <family val="2"/>
        <charset val="238"/>
      </rPr>
      <t>Az a csővezeték a tartozékaival együtt, amelyen keresztül a földgáz továbbítása történik, és amelynek kezdőpontja a rendszer-összekötési pont, összekapcsolási pont, vagy a földgáztároló vagy a földgáztermelő üzem szállítói betáplálási pontja, végpontja pedig a rendszer-összekötési pont, összekapcsolási pont, a gázátadó állomás szállítói kiadási pontja, a szállítóvezetékről közvetlenül ellátott felhasználó telekhatára vagy a földgáztároló szállítói kiadási pontja.</t>
    </r>
    <r>
      <rPr>
        <sz val="11"/>
        <rFont val="Calibri"/>
        <family val="2"/>
        <charset val="238"/>
        <scheme val="minor"/>
      </rPr>
      <t xml:space="preserve">
The pipeline and its fittings, through which natural gas is transmitted, with a starting point as a system connection point, interconnection point, or the entry point of a natural gas storage, or natural gas production facility, and with an exit point of system connection point, interconnection point, the exit point of gas transfer stations, the site boundary of the consumer point - or the exit point of the gas storage facility to the natural gas transmission system.</t>
    </r>
  </si>
  <si>
    <r>
      <rPr>
        <b/>
        <sz val="11"/>
        <rFont val="Calibri"/>
        <family val="2"/>
        <charset val="238"/>
        <scheme val="minor"/>
      </rPr>
      <t>Szervezett földgázpiac</t>
    </r>
    <r>
      <rPr>
        <sz val="11"/>
        <rFont val="Calibri"/>
        <family val="2"/>
        <charset val="238"/>
        <scheme val="minor"/>
      </rPr>
      <t xml:space="preserve">
Organised natural gas market</t>
    </r>
  </si>
  <si>
    <r>
      <rPr>
        <b/>
        <sz val="11"/>
        <rFont val="Calibri"/>
        <family val="2"/>
        <charset val="238"/>
        <scheme val="minor"/>
      </rPr>
      <t>A szervezett földgázpiaci engedélyes által működtetett, a regionális földgázforgalmat elősegítő kereskedési rendszer, amelyben az energiakereskedelem és az ahhoz kapcsolódó ügyletek megkötése és lebonyolítása szabványosított formában történik.</t>
    </r>
    <r>
      <rPr>
        <sz val="11"/>
        <rFont val="Calibri"/>
        <family val="2"/>
        <charset val="238"/>
        <scheme val="minor"/>
      </rPr>
      <t xml:space="preserve">
A commercial system operated by the organised natural gas market licensee, facilitating regional flow of natural gas, in which energy trade and the execution and realization of related transactions are performed in a standardized form.</t>
    </r>
  </si>
  <si>
    <r>
      <rPr>
        <b/>
        <sz val="11"/>
        <rFont val="Calibri"/>
        <family val="2"/>
        <charset val="238"/>
        <scheme val="minor"/>
      </rPr>
      <t>Szezonális földgáztárolás</t>
    </r>
    <r>
      <rPr>
        <sz val="11"/>
        <rFont val="Calibri"/>
        <family val="2"/>
        <charset val="238"/>
        <scheme val="minor"/>
      </rPr>
      <t xml:space="preserve">
Seasonal natural gas storage</t>
    </r>
  </si>
  <si>
    <r>
      <rPr>
        <b/>
        <sz val="11"/>
        <rFont val="Calibri"/>
        <family val="2"/>
        <charset val="238"/>
        <scheme val="minor"/>
      </rPr>
      <t>A rendszerhasználó mobil gázának az adott tárolási év betárolási időszakában történő egyszeri betárolása a földgáztárolóba és kitárolási időszakában történő egyszeri kitárolása a földgáztárolóból.</t>
    </r>
    <r>
      <rPr>
        <sz val="11"/>
        <rFont val="Calibri"/>
        <family val="2"/>
        <charset val="238"/>
        <scheme val="minor"/>
      </rPr>
      <t xml:space="preserve">
Single-instance injection of mobile gas of the system user into the gas storage facility in the injection period of the given storage year and its single-instance withdrawal in the withdrawal period.</t>
    </r>
  </si>
  <si>
    <r>
      <rPr>
        <b/>
        <sz val="11"/>
        <rFont val="Calibri"/>
        <family val="2"/>
        <charset val="238"/>
        <scheme val="minor"/>
      </rPr>
      <t>Tárolási év</t>
    </r>
    <r>
      <rPr>
        <sz val="11"/>
        <rFont val="Calibri"/>
        <family val="2"/>
        <charset val="238"/>
        <scheme val="minor"/>
      </rPr>
      <t xml:space="preserve">
Storage year</t>
    </r>
  </si>
  <si>
    <r>
      <rPr>
        <b/>
        <sz val="11"/>
        <rFont val="Calibri"/>
        <family val="2"/>
        <charset val="238"/>
        <scheme val="minor"/>
      </rPr>
      <t>Naptári év április 1-jén 06:00-tól a következő naptári év április 1-jén 06:00-ig tartó időszak.</t>
    </r>
    <r>
      <rPr>
        <sz val="11"/>
        <rFont val="Calibri"/>
        <family val="2"/>
        <charset val="238"/>
        <scheme val="minor"/>
      </rPr>
      <t xml:space="preserve">
The period starting at 06:00 a.m. on 1 April and ending at 06:00 a.m. on 1 April in the following calendar year.</t>
    </r>
  </si>
  <si>
    <r>
      <rPr>
        <b/>
        <sz val="11"/>
        <rFont val="Calibri"/>
        <family val="2"/>
        <charset val="238"/>
        <scheme val="minor"/>
      </rPr>
      <t>Vezetékes PB-gáz-szolgáltatás</t>
    </r>
    <r>
      <rPr>
        <sz val="11"/>
        <rFont val="Calibri"/>
        <family val="2"/>
        <charset val="238"/>
        <scheme val="minor"/>
      </rPr>
      <t xml:space="preserve">
Pipeline supply of propane-butane gas</t>
    </r>
  </si>
  <si>
    <r>
      <rPr>
        <b/>
        <sz val="11"/>
        <rFont val="Calibri"/>
        <family val="2"/>
        <charset val="238"/>
        <scheme val="minor"/>
      </rPr>
      <t>A felhasználók részére PB-gáz csővezetéken keresztül történő elosztása és értékesítése.</t>
    </r>
    <r>
      <rPr>
        <sz val="11"/>
        <rFont val="Calibri"/>
        <family val="2"/>
        <charset val="238"/>
        <scheme val="minor"/>
      </rPr>
      <t xml:space="preserve">
Distribution and sale of propane-butane gas through pipeline to consumers.</t>
    </r>
  </si>
  <si>
    <r>
      <rPr>
        <b/>
        <sz val="11"/>
        <rFont val="Calibri"/>
        <family val="2"/>
        <charset val="238"/>
        <scheme val="minor"/>
      </rPr>
      <t>Virtuális tárolói szolgáltatás</t>
    </r>
    <r>
      <rPr>
        <sz val="11"/>
        <rFont val="Calibri"/>
        <family val="2"/>
        <charset val="238"/>
        <scheme val="minor"/>
      </rPr>
      <t xml:space="preserve">
Virtual storage service</t>
    </r>
  </si>
  <si>
    <r>
      <rPr>
        <b/>
        <sz val="11"/>
        <rFont val="Calibri"/>
        <family val="2"/>
        <charset val="238"/>
        <scheme val="minor"/>
      </rPr>
      <t>Olyan tárolási szolgáltatás, amely lehetőséget biztosít a rendszerhasználó számára a földgáztároló valós fizikai földgázforgalmával és/vagy az időszak szerint meghirdetett tárolási iránnyal ellentétes irányú földgázforgalmazásra.</t>
    </r>
    <r>
      <rPr>
        <sz val="11"/>
        <rFont val="Calibri"/>
        <family val="2"/>
        <charset val="238"/>
        <scheme val="minor"/>
      </rPr>
      <t xml:space="preserve">
Storage service which enables gas trade in reverse direction relative to the actual physical gas flow of the gas storage facility and/or announced storage gas flow according to the given period for the system user.</t>
    </r>
  </si>
  <si>
    <r>
      <t xml:space="preserve">Rendszerleírás | </t>
    </r>
    <r>
      <rPr>
        <sz val="14"/>
        <color theme="1"/>
        <rFont val="Calibri"/>
        <family val="2"/>
        <charset val="238"/>
      </rPr>
      <t>System description</t>
    </r>
  </si>
  <si>
    <r>
      <rPr>
        <b/>
        <sz val="11"/>
        <color theme="1"/>
        <rFont val="Calibri"/>
        <family val="2"/>
        <charset val="238"/>
        <scheme val="minor"/>
      </rPr>
      <t>A földgázellátásról szóló 2008. évi XL. törvény, valamint a földgázellátásról szóló 2008. évi XL. törvény végrehajtásáról szóló 19/2009. (I. 30.) Korm. rendelet rendelkezései alapján a szállításirendszer-üzemeltetők, a földgáztárolói engedélyesek és a földgázelosztók együttműködő földgázrendszert üzemeltetnek. Az együttműködő földgázrendszer működésére, használatára vonatkozó részletes szabályokat az Üzemi és Kereskedelmi Szabályzat rögzíti.</t>
    </r>
    <r>
      <rPr>
        <sz val="11"/>
        <color theme="1"/>
        <rFont val="Calibri"/>
        <family val="2"/>
        <charset val="238"/>
        <scheme val="minor"/>
      </rPr>
      <t xml:space="preserve">
Pursuant to the provisions of Act XL of 2008 on natural gas supply, and Gov. Decree No. 19/2009. (I. 30.) on the implementation of Act XL of 2008 on natural gas supply, the transmission system operators, gas storage licensees and natural gas distributors operate an integrated natural gas system. The detailed rules regarding the operation and use of the integrated natural gas system are set out in the </t>
    </r>
    <r>
      <rPr>
        <sz val="11"/>
        <rFont val="Calibri"/>
        <family val="2"/>
        <charset val="238"/>
        <scheme val="minor"/>
      </rPr>
      <t>Operation and Business Code of the Hungarian Natural Gas System.</t>
    </r>
  </si>
  <si>
    <r>
      <rPr>
        <b/>
        <sz val="11"/>
        <color theme="1"/>
        <rFont val="Calibri"/>
        <family val="2"/>
        <charset val="238"/>
        <scheme val="minor"/>
      </rPr>
      <t>A szállításirendszer-üzemeltetői engedélyes integrált földgázszállító rendszert működtet, amely</t>
    </r>
    <r>
      <rPr>
        <sz val="11"/>
        <color theme="1"/>
        <rFont val="Calibri"/>
        <family val="2"/>
        <charset val="238"/>
        <scheme val="minor"/>
      </rPr>
      <t xml:space="preserve">
The transmission system operator licensee operates an integrated natural gas transmission system which comprises </t>
    </r>
  </si>
  <si>
    <r>
      <rPr>
        <b/>
        <sz val="11"/>
        <color theme="1"/>
        <rFont val="Calibri"/>
        <family val="2"/>
        <charset val="238"/>
        <scheme val="minor"/>
      </rPr>
      <t>·                     betáplálási pontokból,</t>
    </r>
    <r>
      <rPr>
        <sz val="11"/>
        <color theme="1"/>
        <rFont val="Calibri"/>
        <family val="2"/>
        <charset val="238"/>
        <scheme val="minor"/>
      </rPr>
      <t xml:space="preserve"> / entry points,</t>
    </r>
  </si>
  <si>
    <r>
      <rPr>
        <b/>
        <sz val="11"/>
        <color theme="1"/>
        <rFont val="Calibri"/>
        <family val="2"/>
        <charset val="238"/>
        <scheme val="minor"/>
      </rPr>
      <t>·                     kiadási pontokból (gázátadó állomásokból),</t>
    </r>
    <r>
      <rPr>
        <sz val="11"/>
        <color theme="1"/>
        <rFont val="Calibri"/>
        <family val="2"/>
        <charset val="238"/>
        <scheme val="minor"/>
      </rPr>
      <t xml:space="preserve"> / exit points (gas delivery stations),</t>
    </r>
  </si>
  <si>
    <r>
      <rPr>
        <b/>
        <sz val="11"/>
        <color theme="1"/>
        <rFont val="Calibri"/>
        <family val="2"/>
        <charset val="238"/>
        <scheme val="minor"/>
      </rPr>
      <t>·                     nagy nyomású földgázszállító vezeték rendszerből</t>
    </r>
    <r>
      <rPr>
        <sz val="11"/>
        <color theme="1"/>
        <rFont val="Calibri"/>
        <family val="2"/>
        <charset val="238"/>
        <scheme val="minor"/>
      </rPr>
      <t>, / a high-pressure natural gas pipeline system,</t>
    </r>
  </si>
  <si>
    <r>
      <rPr>
        <b/>
        <sz val="11"/>
        <color theme="1"/>
        <rFont val="Calibri"/>
        <family val="2"/>
        <charset val="238"/>
        <scheme val="minor"/>
      </rPr>
      <t>·                     kompresszorállomásokból</t>
    </r>
    <r>
      <rPr>
        <sz val="11"/>
        <color theme="1"/>
        <rFont val="Calibri"/>
        <family val="2"/>
        <charset val="238"/>
        <scheme val="minor"/>
      </rPr>
      <t xml:space="preserve"> és / compressor stations</t>
    </r>
  </si>
  <si>
    <r>
      <rPr>
        <b/>
        <sz val="11"/>
        <color theme="1"/>
        <rFont val="Calibri"/>
        <family val="2"/>
        <charset val="238"/>
        <scheme val="minor"/>
      </rPr>
      <t>·                     vezetéki csomópontokból áll.</t>
    </r>
    <r>
      <rPr>
        <sz val="11"/>
        <color theme="1"/>
        <rFont val="Calibri"/>
        <family val="2"/>
        <charset val="238"/>
        <scheme val="minor"/>
      </rPr>
      <t xml:space="preserve"> / and pipeline nodes.</t>
    </r>
  </si>
  <si>
    <r>
      <rPr>
        <b/>
        <sz val="11"/>
        <color theme="1"/>
        <rFont val="Calibri"/>
        <family val="2"/>
        <charset val="238"/>
        <scheme val="minor"/>
      </rPr>
      <t>A nagy nyomású földgázszállító vezetékrendszer látja el a földgázkereskedőket és egyetemes szolgáltatókat, az erőműveket és az ipari fogyasztókat (közvetlen szállítóvezetéki felhasználók).</t>
    </r>
    <r>
      <rPr>
        <sz val="11"/>
        <color theme="1"/>
        <rFont val="Calibri"/>
        <family val="2"/>
        <charset val="238"/>
        <scheme val="minor"/>
      </rPr>
      <t xml:space="preserve">
The high-pressure natural gas pipeline system supplies gas supplier companies, power plants and industrial consumers (direct transmission pipeline consumers).</t>
    </r>
  </si>
  <si>
    <r>
      <rPr>
        <b/>
        <sz val="11"/>
        <rFont val="Calibri"/>
        <family val="2"/>
        <charset val="238"/>
        <scheme val="minor"/>
      </rPr>
      <t>A nagy nyomású földgázszállító rendszer betáplálási és kiadási pontjai az alábbiak szerint alakulnak:</t>
    </r>
    <r>
      <rPr>
        <sz val="11"/>
        <rFont val="Calibri"/>
        <family val="2"/>
        <charset val="238"/>
        <scheme val="minor"/>
      </rPr>
      <t xml:space="preserve">
The entry and exit points of the high-pressure natural gas transmission system are the following:</t>
    </r>
  </si>
  <si>
    <r>
      <t xml:space="preserve">Betáplálási pontok:
</t>
    </r>
    <r>
      <rPr>
        <sz val="11"/>
        <rFont val="Calibri"/>
        <family val="2"/>
        <charset val="238"/>
      </rPr>
      <t>Entry points:</t>
    </r>
  </si>
  <si>
    <t>-          6 db határkeresztező betáplálási pont [VIP Bereg (UA&gt;HU); Mosonmagyaróvár (AT&gt;HU); Drávaszerdahely (CR&gt;HU); Csanádpalota (RO&gt;HU); Balassagyarmat (SK&gt;HU)]; Kiskundorozsma 2 (RS&gt;HU);
-          6 cross-border entry points [VIP Bereg (UA&gt;HU); Mosonmagyaróvár (AT&gt;HU); Drávaszerdahely (CR&gt;HU); Csanádpalota (RO&gt;HU); Balassagyarmat (SK&gt;HU)]; Kiskundorozsma 2 (RS&gt;HU);</t>
  </si>
  <si>
    <r>
      <rPr>
        <b/>
        <sz val="11"/>
        <rFont val="Calibri"/>
        <family val="2"/>
        <charset val="238"/>
        <scheme val="minor"/>
      </rPr>
      <t>-          5 db tárolói betáplálási pont (Hajdúszoboszló; Kardoskút; Zsana; Pusztaederics; Szőreg)</t>
    </r>
    <r>
      <rPr>
        <sz val="11"/>
        <rFont val="Calibri"/>
        <family val="2"/>
        <charset val="238"/>
        <scheme val="minor"/>
      </rPr>
      <t xml:space="preserve">
-     5 storage facility entry points (Hajdúszoboszló; Kardoskút; Zsana; Pusztaederics; Szőreg)</t>
    </r>
  </si>
  <si>
    <r>
      <rPr>
        <b/>
        <sz val="11"/>
        <rFont val="Calibri"/>
        <family val="2"/>
        <charset val="238"/>
        <scheme val="minor"/>
      </rPr>
      <t xml:space="preserve">-      5 db virtuális betáplálási pont (TÉT 3 "0" pont; Kaposvár III (Biogáz); Nagykanizsa (MOL KT); Algyő III "0" pont); Dunaföldvár (Biogáz) virtuális)  </t>
    </r>
    <r>
      <rPr>
        <sz val="11"/>
        <rFont val="Calibri"/>
        <family val="2"/>
        <charset val="238"/>
        <scheme val="minor"/>
      </rPr>
      <t xml:space="preserve">                                                                                                                                              -       5 virtual entry points (TÉT 3 "0" point; Kaposvár III (Biogáz); Nagykanizsa (MOL KT); Algyő III "0" point; Dunaföldvár (Biogas) virtual)</t>
    </r>
  </si>
  <si>
    <r>
      <rPr>
        <b/>
        <sz val="11"/>
        <rFont val="Calibri"/>
        <family val="2"/>
        <charset val="238"/>
      </rPr>
      <t>-         15 db hazai termelési betáplálási pont (Algyő III. "0" pont; Endrőd "0" pont; Hajdúszoboszló "0" pont; Karcag II. (Bucsa) "0" pont; Szank "0" pont; Babócsa "0" pont; Babócsa „Regionális”; Kardoskút „Regionális  6 bar”; Kardoskút „Regionális 15 bar”; Pusztaederics "0" pont; Tiszavasvári II. "0" pont; Kenderes II. "0" pont, Zsámbok "0" pont; Edde "0" pont, Sáránd "0" pont)</t>
    </r>
    <r>
      <rPr>
        <sz val="11"/>
        <rFont val="Calibri"/>
        <family val="2"/>
        <charset val="238"/>
        <scheme val="minor"/>
      </rPr>
      <t xml:space="preserve">
-    15 domestic production entry points (Algyő III. "0" point; Endrőd "0" point; Hajdúszoboszló "0" point; Karcag II. (Bucsa) "0" point; Szank "0" point; Babócsa "0" point; Babócsa „Regional”; Kardoskút „Regional  6 bar”; Kardoskút „Regional 15 bar”; Pusztaederics "0" point; Tiszavasvári II "0" point; Kenderes II. "0" point, Zsámbok "0" point; Edde "0" point, Sáránd "0" point)</t>
    </r>
  </si>
  <si>
    <r>
      <t xml:space="preserve">Kiadási pontok:
</t>
    </r>
    <r>
      <rPr>
        <sz val="11"/>
        <rFont val="Calibri"/>
        <family val="2"/>
        <charset val="238"/>
      </rPr>
      <t>Exit points:</t>
    </r>
  </si>
  <si>
    <r>
      <rPr>
        <b/>
        <sz val="11"/>
        <rFont val="Calibri"/>
        <family val="2"/>
        <charset val="238"/>
        <scheme val="minor"/>
      </rPr>
      <t>-         5 db határkeresztező kiadási pont [VIP Bereg (HU&gt;UA); Drávaszerdahely (HU&gt;CR); Csanádpalota (HU&gt;RO); Kiskundorozsma (HU&gt;RS); Balassagyarmat (HU&gt;SK)]</t>
    </r>
    <r>
      <rPr>
        <sz val="11"/>
        <rFont val="Calibri"/>
        <family val="2"/>
        <charset val="238"/>
        <scheme val="minor"/>
      </rPr>
      <t xml:space="preserve">
-          5 cross-border exit points [VIP Bereg (HU&gt;UA); Drávaszerdahely (HU&gt;CR); Csanádpalota (HU&gt;RO); Kiskundorozsma (HU&gt;RS); Balassagyarmat (HU&gt;SK)];</t>
    </r>
  </si>
  <si>
    <r>
      <rPr>
        <b/>
        <sz val="11"/>
        <rFont val="Calibri"/>
        <family val="2"/>
        <charset val="238"/>
        <scheme val="minor"/>
      </rPr>
      <t>-          ~400 gázátadó állomás, melyből 357 kiadási ponton földgázelosztói engedélyes (Csepeli Erőmű Kft., ISD POWER Kft., E.ON Dél-dunántúli Gázhálózati Zrt., MVM Égáz-Dégáz
Földgázhálózati Zrt., MVM Főgáz Földgázhálózati Kft., E.ON Közép-dunántúli Gázhálózati Zrt., Magyar Gázszolgáltató Kft., NATURAL GAS SERVICE Kft., OERG Kft., OPUS TIGÁZ Zrt. E.GAS Gázelosztó Kft.), 25 kiadási ponton ipari fogyasztó, 13 kiadási ponton erőművi fogyasztó és 4 kiadási ponton termelő kapcsolódik a földgázszállító rendszerhez;</t>
    </r>
    <r>
      <rPr>
        <sz val="11"/>
        <rFont val="Calibri"/>
        <family val="2"/>
        <charset val="238"/>
        <scheme val="minor"/>
      </rPr>
      <t xml:space="preserve">
-          ~400 gas delivery stations, of which 357 exit points are used by natural gas distributor licensees (Csepeli Erőmű Kft., ISD POWER Kft., E.ON Dél-dunántúli Gázhálózati Zrt., MVM Égáz-Dégáz Földgázhálózati Zrt., MVM Főgáz Földgázhálózati Kft.,, E.ON Közép-dunántúli Gázhálózati Zrt., Magyar Gázszolgáltató Kft., NATURAL GAS SERVICE Kft., OERG Kft., OPUS TIGÁZ Zrt., E.GAS Gázelosztó Kft.), 25 exit points are used by industrial consumers, 13 exit points are used by power plant consumers and 4 exit points are used by producers to access the natural gas transmission system; </t>
    </r>
  </si>
  <si>
    <r>
      <rPr>
        <b/>
        <sz val="11"/>
        <rFont val="Calibri"/>
        <family val="2"/>
        <charset val="238"/>
        <scheme val="minor"/>
      </rPr>
      <t xml:space="preserve">-          5 db tárolói kiadási pont (Hajdúszoboszló; Kardoskút; Zsana; Pusztaederics; </t>
    </r>
    <r>
      <rPr>
        <b/>
        <strike/>
        <sz val="11"/>
        <rFont val="Calibri"/>
        <family val="2"/>
        <charset val="238"/>
        <scheme val="minor"/>
      </rPr>
      <t xml:space="preserve"> </t>
    </r>
    <r>
      <rPr>
        <b/>
        <sz val="11"/>
        <rFont val="Calibri"/>
        <family val="2"/>
        <charset val="238"/>
        <scheme val="minor"/>
      </rPr>
      <t>Szőreg).</t>
    </r>
    <r>
      <rPr>
        <sz val="11"/>
        <rFont val="Calibri"/>
        <family val="2"/>
        <charset val="238"/>
        <scheme val="minor"/>
      </rPr>
      <t xml:space="preserve">
-          5 storage facility exit points (Hajdúszoboszló; Kardoskút; Zsana; Pusztaederics; Szőreg).</t>
    </r>
  </si>
  <si>
    <r>
      <t xml:space="preserve">-         7 db virtuális kiadási pont (Berekfürdő 1-E; Kaposvár III-E; Lovászpatona 1-T (KÖGÁZ); Lovászpatona 1-E (ÉGÁZ-DÉGÁZ); Nagykanizsa 1-E; Kenderes I-2 (KTD); Dunaföldvár 1-E  virtuális)                                                                                                           </t>
    </r>
    <r>
      <rPr>
        <sz val="11"/>
        <rFont val="Calibri"/>
        <family val="2"/>
        <charset val="238"/>
        <scheme val="minor"/>
      </rPr>
      <t xml:space="preserve"> -         7 virtual exit points (Berekfürdő 1-E; Kaposvár III-E; Lovászpatona 1-T (KÖGÁZ); Lovászpatona 1-E (ÉGÁZ-DÉGÁZ); Nagykanizsa 1-E; Kenderes I-2 (KTD); Dunaföldvár 1-E virtual)</t>
    </r>
  </si>
  <si>
    <r>
      <rPr>
        <b/>
        <sz val="11"/>
        <color theme="1"/>
        <rFont val="Calibri"/>
        <family val="2"/>
        <charset val="238"/>
      </rPr>
      <t>A gázátadó állomások legfontosabb feladata, hogy ellenőrzött módon, folyamatosan adják át a földgázt a csatlakozó rendszerüzemeltetőknek és a közvetlen szállítóvezetéki felhasználóknak. Minden betáplálási és kiadási ponton folyamatosan történik a földgáz mennyiségének mérése és minőségének ellenőrzése.</t>
    </r>
    <r>
      <rPr>
        <sz val="11"/>
        <color theme="1"/>
        <rFont val="Calibri"/>
        <family val="2"/>
        <charset val="238"/>
        <scheme val="minor"/>
      </rPr>
      <t xml:space="preserve">
The most important task of the gas delivery stations is to deliver natural gas to the neighboring system operators and direct transmission pipeline consumers in a controlled and continuous manner. There is a continuous natural gas volume metering and quality control on all entry and exit points.</t>
    </r>
  </si>
  <si>
    <r>
      <t xml:space="preserve">Nagy nyomású vezetékrendszer:
</t>
    </r>
    <r>
      <rPr>
        <sz val="11"/>
        <color theme="1"/>
        <rFont val="Calibri"/>
        <family val="2"/>
        <charset val="238"/>
        <scheme val="minor"/>
      </rPr>
      <t>High-pressure pipeline system:</t>
    </r>
  </si>
  <si>
    <r>
      <rPr>
        <b/>
        <sz val="11"/>
        <rFont val="Calibri"/>
        <family val="2"/>
        <charset val="238"/>
      </rPr>
      <t>A rendszer 5889 km hosszúságú acélcsővezetékből áll, mely jellemzően 63 barig (egyes esetekben 75 barig) terjedő nyomás alatt működik.</t>
    </r>
    <r>
      <rPr>
        <sz val="11"/>
        <rFont val="Calibri"/>
        <family val="2"/>
        <charset val="238"/>
        <scheme val="minor"/>
      </rPr>
      <t xml:space="preserve">
The system is composed of steel pipelines of a total length of 5889 km, operated generally at up to 63 bar (in specific cases, up to 75 bar) pressure.</t>
    </r>
  </si>
  <si>
    <r>
      <t xml:space="preserve">Kompresszorállomások:
</t>
    </r>
    <r>
      <rPr>
        <sz val="11"/>
        <color theme="1"/>
        <rFont val="Calibri"/>
        <family val="2"/>
        <charset val="238"/>
      </rPr>
      <t>Compressor stations:</t>
    </r>
  </si>
  <si>
    <r>
      <rPr>
        <b/>
        <sz val="11"/>
        <rFont val="Calibri"/>
        <family val="2"/>
        <charset val="238"/>
      </rPr>
      <t>A vezetékrendszerbe épített 8 kompresszorállomáson – Beregdaróc, Nemesbikk, Hajdúszoboszló, Városföld, Báta, Mosonmagyaróvár, Szada, Csanádpalota – gázturbina-meghajtású centrifugálkompresszorok üzemelnek. Feladatuk, hogy a gáznyomás megemelésével növeljék a rendszer kapacitását, így biztosítva azt, hogy a földgáz megfelelő nyomáson jusson el a csővezetékeken keresztül a felhasználókhoz.</t>
    </r>
    <r>
      <rPr>
        <sz val="11"/>
        <rFont val="Calibri"/>
        <family val="2"/>
        <charset val="238"/>
        <scheme val="minor"/>
      </rPr>
      <t xml:space="preserve">
At the 8 compressor stations integrated into the pipeline system – Beregdaróc, Nemesbikk, Hajdúszoboszló, Városföld, Báta, Mosonmagyaróvár, Szada, Csanádpalota – there are gas turbine driven centrifugal compressors in operation, their task is to increase system capacity by increasing gas pressure, ensuring that natural gas is delivered to consumers at adequate pressure through the pipelines. </t>
    </r>
  </si>
  <si>
    <r>
      <t xml:space="preserve">Vezetéki csomópontok:
</t>
    </r>
    <r>
      <rPr>
        <sz val="11"/>
        <color theme="1"/>
        <rFont val="Calibri"/>
        <family val="2"/>
        <charset val="238"/>
      </rPr>
      <t>Pipeline nodes:</t>
    </r>
  </si>
  <si>
    <r>
      <rPr>
        <b/>
        <sz val="11"/>
        <color theme="1"/>
        <rFont val="Calibri"/>
        <family val="2"/>
        <charset val="238"/>
      </rPr>
      <t>A földgázszállítási csomópontokat a főbb vezetékek kapcsolódási pontjain alakították ki, amelyek a különböző irányokból érkező eltérő nyomású mennyiségek szétosztását – amennyiben a csomóponton kompresszorállomás is található, akkor a földgáznyomás emelését –, továbbítását szolgálják a kiadási pontok felé.</t>
    </r>
    <r>
      <rPr>
        <sz val="11"/>
        <color theme="1"/>
        <rFont val="Calibri"/>
        <family val="2"/>
        <charset val="238"/>
        <scheme val="minor"/>
      </rPr>
      <t xml:space="preserve">
Natural gas transmission nodes were estabilished at the connection points of main pipelines, which serve the distribution and transmission of gas volumes with different pressure coming from various directions towards the exit points, and, if there is a compressor station installed at the pipeline node, their task is also to increase the pressure of natural gas.</t>
    </r>
  </si>
  <si>
    <r>
      <rPr>
        <b/>
        <sz val="11"/>
        <color theme="1"/>
        <rFont val="Calibri"/>
        <family val="2"/>
        <charset val="238"/>
      </rPr>
      <t>A földgázszállító rendszeren az alábbi fő csomópontok találhatók:</t>
    </r>
    <r>
      <rPr>
        <sz val="11"/>
        <color theme="1"/>
        <rFont val="Calibri"/>
        <family val="2"/>
        <charset val="238"/>
        <scheme val="minor"/>
      </rPr>
      <t xml:space="preserve">
The following main nodes are located on the natural gas transmission system:</t>
    </r>
  </si>
  <si>
    <t xml:space="preserve">Adony </t>
  </si>
  <si>
    <t>Győr</t>
  </si>
  <si>
    <t xml:space="preserve">Kistokaj </t>
  </si>
  <si>
    <t>Szank</t>
  </si>
  <si>
    <t xml:space="preserve">Ajka </t>
  </si>
  <si>
    <t xml:space="preserve">Hajdúszoboszló </t>
  </si>
  <si>
    <t>Nagykanizsa</t>
  </si>
  <si>
    <t xml:space="preserve">Városföld </t>
  </si>
  <si>
    <t xml:space="preserve">Alag </t>
  </si>
  <si>
    <t>Jánosháza</t>
  </si>
  <si>
    <t xml:space="preserve">Nagylengyel </t>
  </si>
  <si>
    <t>Vecsés</t>
  </si>
  <si>
    <t xml:space="preserve">Beregdaróc </t>
  </si>
  <si>
    <t>Kisterenye</t>
  </si>
  <si>
    <t xml:space="preserve">Nemesbikk </t>
  </si>
  <si>
    <t>Zsámbok</t>
  </si>
  <si>
    <t xml:space="preserve">Center </t>
  </si>
  <si>
    <t>Kiskundorozsma</t>
  </si>
  <si>
    <r>
      <rPr>
        <b/>
        <sz val="11"/>
        <rFont val="Calibri"/>
        <family val="2"/>
        <charset val="238"/>
        <scheme val="minor"/>
      </rPr>
      <t xml:space="preserve">Az FGSZ Zrt. siófoki rendszerirányítási központjában és a 3 földgázszállító régió (Nyugat-magyarországi Földgázszállító Régió; Közép-magyarországi Földgázszállító Régió; Kelet-magyarországi Földgázszállító Régió) 6 területi központján (Gellénháza, Kápolnásnyék, Vecsés, Kecskemét, Miskolc, Hajdúszoboszló) komplett telemechanikai, távfelügyeleti rendszer működik. </t>
    </r>
    <r>
      <rPr>
        <sz val="11"/>
        <rFont val="Calibri"/>
        <family val="2"/>
        <charset val="238"/>
        <scheme val="minor"/>
      </rPr>
      <t xml:space="preserve">                                                                                                                                                                                                                                                                                                                     FGSZ Ltd has a complete telemechanical and remote supervision system in operation in the system operation center in Siófok and 3 natural gas transmisssion region (Western Hungarian Natural Gas Transmission Region; Central Hungarian Natural Gas Transmission Region, Eastern Hungarian Natural Gas Transmission in the 6 regional natural gas transmission sites (Gellénháza, Kápolnásnyék, Vecsés, Kecskemét, Miskolc, Hajdúszoboszló).</t>
    </r>
  </si>
  <si>
    <r>
      <rPr>
        <b/>
        <sz val="11"/>
        <color theme="1"/>
        <rFont val="Calibri"/>
        <family val="2"/>
        <charset val="238"/>
      </rPr>
      <t>A földgáz szagosítása a jogszabályi előírásoknak megfelelően és a rendszerhasználókkal kötött szerződések alapján történik.</t>
    </r>
    <r>
      <rPr>
        <sz val="11"/>
        <color theme="1"/>
        <rFont val="Calibri"/>
        <family val="2"/>
        <charset val="238"/>
        <scheme val="minor"/>
      </rPr>
      <t xml:space="preserve">
Odorization of natural gas is carried out according to legal regulations and based on contracts with system users.</t>
    </r>
  </si>
  <si>
    <r>
      <rPr>
        <b/>
        <sz val="11"/>
        <color theme="1"/>
        <rFont val="Calibri"/>
        <family val="2"/>
        <charset val="238"/>
      </rPr>
      <t>Az acéltávvezeték-hálózat teljes egészére kiterjedően katódvédelmi rendszer üzemel, melynek feladata a távvezetéki korrózió megakadályozása.</t>
    </r>
    <r>
      <rPr>
        <sz val="11"/>
        <color theme="1"/>
        <rFont val="Calibri"/>
        <family val="2"/>
        <charset val="238"/>
        <scheme val="minor"/>
      </rPr>
      <t xml:space="preserve">
There is a cathode protection system in operation throughout the entire steel transmission pipeline system, its purpose is to prevent the corrosion of the pipelines.</t>
    </r>
  </si>
  <si>
    <r>
      <rPr>
        <b/>
        <sz val="11"/>
        <color theme="1"/>
        <rFont val="Calibri"/>
        <family val="2"/>
        <charset val="238"/>
        <scheme val="minor"/>
      </rPr>
      <t>A nagy nyomású földgázszállító rendszert és kapcsolódási pontjait, valamint az egyes földgázelosztók területi megoszlását a következő oldalon található ábra tartalmazza.</t>
    </r>
    <r>
      <rPr>
        <sz val="11"/>
        <color theme="1"/>
        <rFont val="Calibri"/>
        <family val="2"/>
        <charset val="238"/>
        <scheme val="minor"/>
      </rPr>
      <t xml:space="preserve">
The high-pressure natural gas transmission system and its connection points, and the regional distribution of individual natural gas distributors are shown in the figure of the following page.</t>
    </r>
  </si>
  <si>
    <t>Gázipari működési engedélyekkel rendelkező társaságok 2022. december 31-én</t>
  </si>
  <si>
    <t>Companies with operation license in the gas sector as of 31 December 2022</t>
  </si>
  <si>
    <r>
      <t xml:space="preserve">Szállítási rendszerüzemeltetők
</t>
    </r>
    <r>
      <rPr>
        <sz val="8"/>
        <rFont val="Times New Roman"/>
        <family val="1"/>
        <charset val="238"/>
      </rPr>
      <t>Transmission system operators</t>
    </r>
  </si>
  <si>
    <r>
      <t xml:space="preserve">Szervezett földgáz-piac
</t>
    </r>
    <r>
      <rPr>
        <sz val="8"/>
        <rFont val="Times New Roman"/>
        <family val="1"/>
        <charset val="238"/>
      </rPr>
      <t>Natural gas exchange</t>
    </r>
  </si>
  <si>
    <t xml:space="preserve">FGSZ Földgázszállító Zrt. </t>
  </si>
  <si>
    <t>CEEGEX Zrt.</t>
  </si>
  <si>
    <r>
      <t xml:space="preserve">Földgázelosztók
</t>
    </r>
    <r>
      <rPr>
        <sz val="8"/>
        <rFont val="Times New Roman"/>
        <family val="1"/>
        <charset val="238"/>
      </rPr>
      <t>Natural gas distributors</t>
    </r>
  </si>
  <si>
    <r>
      <t xml:space="preserve">Földgáztárolók
</t>
    </r>
    <r>
      <rPr>
        <sz val="8"/>
        <rFont val="Times New Roman"/>
        <family val="1"/>
        <charset val="238"/>
      </rPr>
      <t>Natural gas storage companies</t>
    </r>
  </si>
  <si>
    <t>Csepeli Erőmű Kft.</t>
  </si>
  <si>
    <t>HEXUM Földgáz Zrt.</t>
  </si>
  <si>
    <t>E.GAS Gázelosztó Kft.</t>
  </si>
  <si>
    <t>Magyar Földgáztároló Zrt.</t>
  </si>
  <si>
    <t>E.ON Dél-dunántúli Gázhálózati Zrt.</t>
  </si>
  <si>
    <t>E.ON Közép-dunántúli Gázhálózati Zrt.</t>
  </si>
  <si>
    <r>
      <t xml:space="preserve">Vezetékes PB-gáz szolgáltatók
</t>
    </r>
    <r>
      <rPr>
        <sz val="8"/>
        <rFont val="Times New Roman"/>
        <family val="1"/>
        <charset val="238"/>
      </rPr>
      <t>Pipeline suppliers of propane-butane gas</t>
    </r>
  </si>
  <si>
    <t>ISD POWER Kft.</t>
  </si>
  <si>
    <t>FLAGA Hungária Kft.</t>
  </si>
  <si>
    <t>MAGÁZ Kft.</t>
  </si>
  <si>
    <t>Prímaenergia Zrt.</t>
  </si>
  <si>
    <t>MVM Égáz-Dégáz Földgázhálózati Zrt.</t>
  </si>
  <si>
    <t>MVM Főgáz Földgázhálózati Kft.</t>
  </si>
  <si>
    <r>
      <t xml:space="preserve">Földgáz egyetemes szolgáltatók
</t>
    </r>
    <r>
      <rPr>
        <sz val="8"/>
        <rFont val="Times New Roman"/>
        <family val="1"/>
        <charset val="238"/>
      </rPr>
      <t>Universal service providers</t>
    </r>
  </si>
  <si>
    <t>NATURAL GAS SERVICE Kft.</t>
  </si>
  <si>
    <t>MVM Next Energiakereskedelmi Zrt.</t>
  </si>
  <si>
    <t>OERG Kft.</t>
  </si>
  <si>
    <t>OPUS TIGÁZ Gázhálózati Zrt.</t>
  </si>
  <si>
    <r>
      <t xml:space="preserve">Földgáz-kereskedők
</t>
    </r>
    <r>
      <rPr>
        <sz val="8"/>
        <rFont val="Times New Roman"/>
        <family val="1"/>
        <charset val="238"/>
      </rPr>
      <t>Natural gas traders</t>
    </r>
  </si>
  <si>
    <t>ALPIQ ENERGY SE Magyarországi Fióktelepe</t>
  </si>
  <si>
    <t>JMT ENERGY Kft.</t>
  </si>
  <si>
    <t>ALTEO Energiakereskedő Zrt.</t>
  </si>
  <si>
    <t>L-NRG Zrt.</t>
  </si>
  <si>
    <t>Audax Gas Trading Kft.</t>
  </si>
  <si>
    <t>MET Magyarország Zrt.</t>
  </si>
  <si>
    <t>Axpo Energy Romania SA</t>
  </si>
  <si>
    <t>Milleyson Holdings Kft.</t>
  </si>
  <si>
    <t>BC Energiakereskedő Kft.</t>
  </si>
  <si>
    <t>MOL Commodity Trading Kft.</t>
  </si>
  <si>
    <t>Budapesti Erőmű Zrt.</t>
  </si>
  <si>
    <t>MVM CEEenergy Zrt.</t>
  </si>
  <si>
    <t>CET Kft.</t>
  </si>
  <si>
    <t>MVM Mátra Energia Zrt.</t>
  </si>
  <si>
    <t>CYEB Energiakereskedő Kft.</t>
  </si>
  <si>
    <t>Cyeb Energiamegoldások Kft.</t>
  </si>
  <si>
    <t>MVM Partner Zrt.</t>
  </si>
  <si>
    <t>NZRT-Trade Kft.</t>
  </si>
  <si>
    <t>DTEK Magyarország Energiakereskedő Kft</t>
  </si>
  <si>
    <t>OMV Gas Marketing &amp; Trading Hungária Kft.</t>
  </si>
  <si>
    <t>Dunamenti Zrt.</t>
  </si>
  <si>
    <t>Pannonenergia-Service kft.</t>
  </si>
  <si>
    <t>E.ON Energiamegoldások Kft.</t>
  </si>
  <si>
    <t>PPD Hungária Kft.</t>
  </si>
  <si>
    <t>E2 Hungary Zrt.</t>
  </si>
  <si>
    <t>UNIPER Global Commodities SE</t>
  </si>
  <si>
    <t>EMOGÁ Kft.</t>
  </si>
  <si>
    <t>Wattler Kft.</t>
  </si>
  <si>
    <t>Energyfair Zrt.</t>
  </si>
  <si>
    <t>W-ENERGY Kft.</t>
  </si>
  <si>
    <t>E-OS Zrt.</t>
  </si>
  <si>
    <t>WIEE Hungary Kft.</t>
  </si>
  <si>
    <t>Epsilon Energy Trade Kft.</t>
  </si>
  <si>
    <t>ZRENergy Deal Kft.</t>
  </si>
  <si>
    <t>GLOBAL NRG Zrt.</t>
  </si>
  <si>
    <t>GreenGas Hungary Kft.</t>
  </si>
  <si>
    <t>HUNGARO ENERGY Kft.</t>
  </si>
  <si>
    <r>
      <t xml:space="preserve">Korlátozott földgáz-kereskedők
</t>
    </r>
    <r>
      <rPr>
        <sz val="8"/>
        <rFont val="Times New Roman"/>
        <family val="1"/>
        <charset val="238"/>
      </rPr>
      <t>Limited natural gas traders</t>
    </r>
  </si>
  <si>
    <t>AIK Energy Austria Gmbh.</t>
  </si>
  <si>
    <t>JAS Energy Trading s.r.o</t>
  </si>
  <si>
    <t>AIK ENERGY ROMANIA S.R.L. (korábban VALAHIA GAZ SRL)</t>
  </si>
  <si>
    <t>Landwaerme CE Trading Kft.</t>
  </si>
  <si>
    <t>Allianz Energy Bulgaria LLC</t>
  </si>
  <si>
    <t>Landwaerme Gmbh.</t>
  </si>
  <si>
    <t>ALPIQ Energy SE</t>
  </si>
  <si>
    <t>LE Trading A.S.</t>
  </si>
  <si>
    <t>Antra GmbH</t>
  </si>
  <si>
    <t>MAGYAR HORIZONT ENERGIA Kft.</t>
  </si>
  <si>
    <t>AOT Energy Belgium SA</t>
  </si>
  <si>
    <t>Megawatt Energie s.r.o.</t>
  </si>
  <si>
    <t>Audax Renovables S.A.</t>
  </si>
  <si>
    <t>MERCURIA ENERGY TRADING B.V</t>
  </si>
  <si>
    <t>AURORA ENERGY TRADING Sp.z.o.o</t>
  </si>
  <si>
    <t>MET Austria Energy Trade GmbH</t>
  </si>
  <si>
    <t>AXPO Bulgaria EAD</t>
  </si>
  <si>
    <t>MET Croatia Energy Trade d.o.o.</t>
  </si>
  <si>
    <t>Carabobo Group Kft.</t>
  </si>
  <si>
    <t>MET Romania Energy Marketing S.R.L.</t>
  </si>
  <si>
    <t>Centrica Energy Trading A/S</t>
  </si>
  <si>
    <t>MFGK Austria GmbH</t>
  </si>
  <si>
    <t>CEZ a.s.</t>
  </si>
  <si>
    <t>MFGK Croatia d.o.o.</t>
  </si>
  <si>
    <t>CYEB SRL</t>
  </si>
  <si>
    <t>MND a.s.</t>
  </si>
  <si>
    <t>Danske Commodities A/S</t>
  </si>
  <si>
    <t>MVM CEEnergy Slovakia s.r.o.</t>
  </si>
  <si>
    <t>DXT Commodities SA organizačná zložka</t>
  </si>
  <si>
    <t>Nafta-Gaz Slovakia s.r.o.</t>
  </si>
  <si>
    <t>DXT International S.A.</t>
  </si>
  <si>
    <t>Nitor Energy A/S</t>
  </si>
  <si>
    <t>E.ON ENERGIE ROMÂNIA S.A.</t>
  </si>
  <si>
    <t>Nitrofer GmbH</t>
  </si>
  <si>
    <t>EASTERN ENERGY SOLUTION</t>
  </si>
  <si>
    <t>Nordest Slovensko s.r.o</t>
  </si>
  <si>
    <t>EMEX Trade GmbH</t>
  </si>
  <si>
    <t>OMV Gas Marketing &amp; Trading Gmbh.</t>
  </si>
  <si>
    <t>Energy Commodities Trading Limited</t>
  </si>
  <si>
    <t>OMV Petrom S.A.</t>
  </si>
  <si>
    <t>Energy Gate Europe Sp. Z o. o</t>
  </si>
  <si>
    <t>OZBOR ENTERPRISES LIMITED</t>
  </si>
  <si>
    <t>ENGIE Energy Management Romania S.R.L.</t>
  </si>
  <si>
    <t>Penmex International Kft.</t>
  </si>
  <si>
    <t>ENGIE Romania SA</t>
  </si>
  <si>
    <t>PGNiG Supply &amp; Trading GmbH</t>
  </si>
  <si>
    <t>ENGIE S. A.</t>
  </si>
  <si>
    <t>Plus Energy Point S.R.L.</t>
  </si>
  <si>
    <t>Eni Global Energy Markets S.p.A.</t>
  </si>
  <si>
    <t>Premier Energy S.R.L.</t>
  </si>
  <si>
    <t>ENI S.p.A.</t>
  </si>
  <si>
    <t>Pro Concept Környezetvédelmi Zrt.</t>
  </si>
  <si>
    <t>ENWS Energia Kereskedő Kft.</t>
  </si>
  <si>
    <t>Prometheus Energy s.r.o.</t>
  </si>
  <si>
    <t>EP Commodities a.s.</t>
  </si>
  <si>
    <t xml:space="preserve">PRVO PLINARSKO DRUŠTVO d.o.o. </t>
  </si>
  <si>
    <t>Erdal Trading Limited</t>
  </si>
  <si>
    <t>RWE Supply &amp; Trading GmbH</t>
  </si>
  <si>
    <t>ERU Europe GmbH.</t>
  </si>
  <si>
    <t>Second Foundation Energy a.s.</t>
  </si>
  <si>
    <t>Euro Gas Solution a.s.</t>
  </si>
  <si>
    <t>Shell Energy Europe B.V.</t>
  </si>
  <si>
    <t>Freepoint Commodities B.V.</t>
  </si>
  <si>
    <t>Shell Energy Europe Limited</t>
  </si>
  <si>
    <t>Gashubex Kft</t>
  </si>
  <si>
    <t>Slovenský Plynárenský priemysel, a.s.</t>
  </si>
  <si>
    <t>GEN-I trgovanje in prodaja elektriĉne energije, d.o.o</t>
  </si>
  <si>
    <t>SOCAR Trading Gas &amp; Power SARL</t>
  </si>
  <si>
    <t>GEOPLIN d.o.o Ljubljana</t>
  </si>
  <si>
    <t>TINMAR ENERGY S.A.</t>
  </si>
  <si>
    <t>Global NRG Rom SRL</t>
  </si>
  <si>
    <t>Trafigura Nat Gas Limited</t>
  </si>
  <si>
    <t>GOG Energy Kft</t>
  </si>
  <si>
    <t>TRAFIGURA TRADING S.R.L.</t>
  </si>
  <si>
    <t>Group Mineralix Korlátolt Felelősségű Társaság</t>
  </si>
  <si>
    <t>Tropea Gas Kft.</t>
  </si>
  <si>
    <t>Gunvor International B.V.</t>
  </si>
  <si>
    <t>UDINEX SP LLC</t>
  </si>
  <si>
    <t>Holding Slovenske elektrarne d.o.o.</t>
  </si>
  <si>
    <t>Vanguard Commodities Korlátolt Felelősségű Társaság</t>
  </si>
  <si>
    <t>HRVATSKA ELEKTROPRIVREDA dionicko drustvo</t>
  </si>
  <si>
    <t>Vitol Gas and Power B.V.</t>
  </si>
  <si>
    <t>HUNERGY AUSTRIA GmbH.</t>
  </si>
  <si>
    <t>WIEE Romania S.R.L.</t>
  </si>
  <si>
    <t>INA-INDUSTRIJA NAFTE, d.d.</t>
  </si>
  <si>
    <t>WPG LLC</t>
  </si>
  <si>
    <t>INKOR TRADING LIMITED</t>
  </si>
  <si>
    <t>ZANGAS CZ s.r.o.</t>
  </si>
  <si>
    <t>Gázipari működési engedélyekkel rendelkező társaságok éves átlagos állományi létszáma [fő]</t>
  </si>
  <si>
    <t>Average number of staff in companies with operational license in the gas sector [person]</t>
  </si>
  <si>
    <r>
      <t>Összesen</t>
    </r>
    <r>
      <rPr>
        <b/>
        <vertAlign val="superscript"/>
        <sz val="10"/>
        <color theme="1"/>
        <rFont val="Times New Roman"/>
        <family val="1"/>
        <charset val="238"/>
      </rPr>
      <t>1</t>
    </r>
    <r>
      <rPr>
        <b/>
        <sz val="10"/>
        <color theme="1"/>
        <rFont val="Times New Roman"/>
        <family val="1"/>
        <charset val="238"/>
      </rPr>
      <t xml:space="preserve"> |</t>
    </r>
    <r>
      <rPr>
        <sz val="10"/>
        <color theme="1"/>
        <rFont val="Times New Roman"/>
        <family val="1"/>
        <charset val="238"/>
      </rPr>
      <t xml:space="preserve"> Total</t>
    </r>
    <r>
      <rPr>
        <vertAlign val="superscript"/>
        <sz val="10"/>
        <color theme="1"/>
        <rFont val="Times New Roman"/>
        <family val="1"/>
        <charset val="238"/>
      </rPr>
      <t>1</t>
    </r>
  </si>
  <si>
    <r>
      <rPr>
        <b/>
        <sz val="10"/>
        <color theme="1"/>
        <rFont val="Times New Roman"/>
        <family val="1"/>
        <charset val="238"/>
      </rPr>
      <t>ebből: engedélyes tevékenységet végzők összesen</t>
    </r>
    <r>
      <rPr>
        <sz val="10"/>
        <color theme="1"/>
        <rFont val="Times New Roman"/>
        <family val="1"/>
        <charset val="238"/>
      </rPr>
      <t xml:space="preserve">
of which: engaged in licensee activity in total</t>
    </r>
  </si>
  <si>
    <r>
      <rPr>
        <b/>
        <sz val="10"/>
        <color theme="1"/>
        <rFont val="Times New Roman"/>
        <family val="1"/>
        <charset val="238"/>
      </rPr>
      <t>ebből: földgáz-tárolói tevékenységet végzők</t>
    </r>
    <r>
      <rPr>
        <sz val="10"/>
        <color theme="1"/>
        <rFont val="Times New Roman"/>
        <family val="1"/>
        <charset val="238"/>
      </rPr>
      <t xml:space="preserve">
of which: engaged in natural gas storage activity</t>
    </r>
  </si>
  <si>
    <r>
      <rPr>
        <b/>
        <sz val="10"/>
        <color theme="1"/>
        <rFont val="Times New Roman"/>
        <family val="1"/>
        <charset val="238"/>
      </rPr>
      <t>földgázszállítási rendszerüzemeltetői tevékenységet végzők</t>
    </r>
    <r>
      <rPr>
        <sz val="10"/>
        <color theme="1"/>
        <rFont val="Times New Roman"/>
        <family val="1"/>
        <charset val="238"/>
      </rPr>
      <t xml:space="preserve">
engaged in natural gas transmission activity</t>
    </r>
    <r>
      <rPr>
        <vertAlign val="superscript"/>
        <sz val="10"/>
        <color theme="1"/>
        <rFont val="Times New Roman"/>
        <family val="1"/>
        <charset val="238"/>
      </rPr>
      <t>2</t>
    </r>
  </si>
  <si>
    <r>
      <rPr>
        <b/>
        <sz val="10"/>
        <color theme="1"/>
        <rFont val="Times New Roman"/>
        <family val="1"/>
        <charset val="238"/>
      </rPr>
      <t>földgáz elosztói tevékenységet végzők</t>
    </r>
    <r>
      <rPr>
        <sz val="10"/>
        <color theme="1"/>
        <rFont val="Times New Roman"/>
        <family val="1"/>
        <charset val="238"/>
      </rPr>
      <t xml:space="preserve">
engaged in natural gas distribution</t>
    </r>
  </si>
  <si>
    <r>
      <rPr>
        <b/>
        <sz val="10"/>
        <color theme="1"/>
        <rFont val="Times New Roman"/>
        <family val="1"/>
        <charset val="238"/>
      </rPr>
      <t>földgáz kereskedelmi tevékenységet végzők</t>
    </r>
    <r>
      <rPr>
        <sz val="10"/>
        <color theme="1"/>
        <rFont val="Times New Roman"/>
        <family val="1"/>
        <charset val="238"/>
      </rPr>
      <t xml:space="preserve">
engaged in natural gas trading</t>
    </r>
  </si>
  <si>
    <r>
      <rPr>
        <b/>
        <sz val="10"/>
        <color theme="1"/>
        <rFont val="Times New Roman"/>
        <family val="1"/>
        <charset val="238"/>
      </rPr>
      <t>földgáz egyetemes szolgáltatói tevékenységet végzők</t>
    </r>
    <r>
      <rPr>
        <sz val="10"/>
        <color theme="1"/>
        <rFont val="Times New Roman"/>
        <family val="1"/>
        <charset val="238"/>
      </rPr>
      <t xml:space="preserve">
engaged in universal supplier activity of natural gas</t>
    </r>
  </si>
  <si>
    <r>
      <rPr>
        <b/>
        <sz val="10"/>
        <color theme="1"/>
        <rFont val="Times New Roman"/>
        <family val="1"/>
        <charset val="238"/>
      </rPr>
      <t>vezetékes PB-gáz szolgáltatóii tevékenységet végzők</t>
    </r>
    <r>
      <rPr>
        <sz val="10"/>
        <color theme="1"/>
        <rFont val="Times New Roman"/>
        <family val="1"/>
        <charset val="238"/>
      </rPr>
      <t xml:space="preserve">
engaged in pipeline supply of propane-butane gas</t>
    </r>
  </si>
  <si>
    <r>
      <t>0</t>
    </r>
    <r>
      <rPr>
        <vertAlign val="superscript"/>
        <sz val="11"/>
        <color theme="1"/>
        <rFont val="Times New Roman"/>
        <family val="1"/>
        <charset val="238"/>
      </rPr>
      <t>2</t>
    </r>
  </si>
  <si>
    <r>
      <rPr>
        <b/>
        <sz val="10"/>
        <color theme="1"/>
        <rFont val="Times New Roman"/>
        <family val="1"/>
        <charset val="238"/>
      </rPr>
      <t>szervezett földgázpiaci tevékenységet végzők</t>
    </r>
    <r>
      <rPr>
        <sz val="10"/>
        <color theme="1"/>
        <rFont val="Times New Roman"/>
        <family val="1"/>
        <charset val="238"/>
      </rPr>
      <t xml:space="preserve">
engaged in natural gas exchange activity</t>
    </r>
  </si>
  <si>
    <r>
      <rPr>
        <b/>
        <sz val="11"/>
        <color theme="1"/>
        <rFont val="Times New Roman"/>
        <family val="1"/>
        <charset val="238"/>
      </rPr>
      <t>Az Összesen sor adatai az előző évi kiadványhoz képest pontosításra kerültek. |</t>
    </r>
    <r>
      <rPr>
        <sz val="11"/>
        <color theme="1"/>
        <rFont val="Times New Roman"/>
        <family val="1"/>
        <charset val="238"/>
      </rPr>
      <t xml:space="preserve"> The data in the Total line has been revised since the previous edition of the publication.</t>
    </r>
  </si>
  <si>
    <r>
      <rPr>
        <b/>
        <vertAlign val="superscript"/>
        <sz val="11"/>
        <color theme="1"/>
        <rFont val="Times New Roman"/>
        <family val="1"/>
        <charset val="238"/>
      </rPr>
      <t>1</t>
    </r>
    <r>
      <rPr>
        <b/>
        <sz val="11"/>
        <color theme="1"/>
        <rFont val="Times New Roman"/>
        <family val="1"/>
        <charset val="238"/>
      </rPr>
      <t>Az Összesen sor tartalmazza a nem engedélyesi tevékenységben foglalkoztatottak számát is. |</t>
    </r>
    <r>
      <rPr>
        <sz val="11"/>
        <color theme="1"/>
        <rFont val="Times New Roman"/>
        <family val="1"/>
        <charset val="238"/>
      </rPr>
      <t xml:space="preserve"> The Total figure includes staff employed in non-licensee activities.</t>
    </r>
  </si>
  <si>
    <r>
      <rPr>
        <b/>
        <vertAlign val="superscript"/>
        <sz val="11"/>
        <color theme="1"/>
        <rFont val="Times New Roman"/>
        <family val="1"/>
        <charset val="238"/>
      </rPr>
      <t>2</t>
    </r>
    <r>
      <rPr>
        <b/>
        <sz val="11"/>
        <color theme="1"/>
        <rFont val="Times New Roman"/>
        <family val="1"/>
        <charset val="238"/>
      </rPr>
      <t xml:space="preserve"> Az engedélyesek nem alkalmaznak közvetlenül az engedélyes tevékenység végzésére munkavállalót. </t>
    </r>
    <r>
      <rPr>
        <sz val="11"/>
        <color theme="1"/>
        <rFont val="Times New Roman"/>
        <family val="1"/>
        <charset val="238"/>
      </rPr>
      <t xml:space="preserve">| No employees employed by the licensees in direct connection with the licensed activity. </t>
    </r>
  </si>
  <si>
    <t>Földgázipari engedélyesek tulajdonosi  megoszlása a jegyzett tőke arányában (Enegedélytípusonként) 2022. december 31-én [%-ban]</t>
  </si>
  <si>
    <t>Ownership share of natural gas sector licensees in the proportion of listed capital (by license type) as of 31 december 2022 [%]</t>
  </si>
  <si>
    <t>(%)</t>
  </si>
  <si>
    <t>Tulajdonosok
Owners</t>
  </si>
  <si>
    <t>Földgáz-tárolók
Natural gas storage companies</t>
  </si>
  <si>
    <t>Földgáz szállítási rendszerüzemeltető
Transmission system operator</t>
  </si>
  <si>
    <t>Elosztók
Distributors</t>
  </si>
  <si>
    <t>Egyetemes szolgáltatók
Unievrsal service providers</t>
  </si>
  <si>
    <t>Földgáz-kereskedők
Natural gas traders</t>
  </si>
  <si>
    <t>Vezetékes PB-gáz szolgáltatók
Pipeline suppliers of propane-butane gas</t>
  </si>
  <si>
    <t>Szervezett földgázpiaci engedélyes
Natural gas exchange operator</t>
  </si>
  <si>
    <t>Halmozatlan összesen
Total non-cumulative</t>
  </si>
  <si>
    <t>Állami tulajdon
State ownership</t>
  </si>
  <si>
    <t>Önkormányzatok
Municipalities</t>
  </si>
  <si>
    <t>Magyarországon bejegyzett, magyar többségi tulajdonban lévő befektetők összesen
Investors registered in Hungary in total with hungarian ownership majority</t>
  </si>
  <si>
    <t>Magyar tőkeérdekeltség összesen
Hungarian caiptal interests in total</t>
  </si>
  <si>
    <t>Magyarországon bejegyzett, külföldi többségi tulajdonban lévő befektetők összesen
Investors registered in Hungary in total with foreign ownership majority</t>
  </si>
  <si>
    <t>Külföldi befektetők összesen
Foreign investors in total</t>
  </si>
  <si>
    <t>Külföldi többségi tulajdonú befektetők összesen
Investors with foreign ownership majority in total</t>
  </si>
  <si>
    <t>Tételesen nem bejegyzett
not registered by item</t>
  </si>
  <si>
    <t>ÖSSZESEN
Total</t>
  </si>
  <si>
    <t>PRIMER BELFÖLDI FÖLDGÁZFELHASZNÁLÁS ALAKULÁSA ÉS RÉSZARÁNYA A TELJES PRIMERENERGIA-FELHASZNÁLÁSBAN [PJ, %]</t>
  </si>
  <si>
    <t>TRENDS AND SHARES OF NATURAL GAS IN PRIMARY ENERGY SUPPLY [PJ, %]</t>
  </si>
  <si>
    <r>
      <t xml:space="preserve">2020 </t>
    </r>
    <r>
      <rPr>
        <vertAlign val="superscript"/>
        <sz val="11"/>
        <rFont val="Calibri"/>
        <family val="2"/>
        <charset val="238"/>
        <scheme val="minor"/>
      </rPr>
      <t>2</t>
    </r>
  </si>
  <si>
    <r>
      <t xml:space="preserve">2021 </t>
    </r>
    <r>
      <rPr>
        <vertAlign val="superscript"/>
        <sz val="11"/>
        <rFont val="Calibri"/>
        <family val="2"/>
        <charset val="238"/>
        <scheme val="minor"/>
      </rPr>
      <t>2</t>
    </r>
  </si>
  <si>
    <r>
      <t xml:space="preserve">2022 </t>
    </r>
    <r>
      <rPr>
        <vertAlign val="superscript"/>
        <sz val="11"/>
        <rFont val="Calibri"/>
        <family val="2"/>
        <charset val="238"/>
        <scheme val="minor"/>
      </rPr>
      <t>1</t>
    </r>
  </si>
  <si>
    <r>
      <rPr>
        <b/>
        <sz val="11"/>
        <color theme="1"/>
        <rFont val="Calibri"/>
        <family val="2"/>
        <charset val="238"/>
        <scheme val="minor"/>
      </rPr>
      <t>Primer belföldi földgázfelhasználás</t>
    </r>
    <r>
      <rPr>
        <b/>
        <sz val="11"/>
        <color theme="1"/>
        <rFont val="Calibri"/>
        <family val="2"/>
        <charset val="238"/>
      </rPr>
      <t xml:space="preserve">  [PJ]</t>
    </r>
    <r>
      <rPr>
        <sz val="11"/>
        <color theme="1"/>
        <rFont val="Calibri"/>
        <family val="2"/>
        <charset val="238"/>
        <scheme val="minor"/>
      </rPr>
      <t xml:space="preserve">
Primary natural gas use [PJ]</t>
    </r>
  </si>
  <si>
    <r>
      <rPr>
        <b/>
        <sz val="11"/>
        <color theme="1"/>
        <rFont val="Calibri"/>
        <family val="2"/>
        <charset val="238"/>
      </rPr>
      <t>Teljes primerenergia felhasználás [PJ]</t>
    </r>
    <r>
      <rPr>
        <sz val="11"/>
        <color theme="1"/>
        <rFont val="Calibri"/>
        <family val="2"/>
        <charset val="238"/>
        <scheme val="minor"/>
      </rPr>
      <t xml:space="preserve">
Total primary energy use  [PJ]</t>
    </r>
  </si>
  <si>
    <r>
      <rPr>
        <b/>
        <sz val="11"/>
        <color theme="1"/>
        <rFont val="Calibri"/>
        <family val="2"/>
        <charset val="238"/>
      </rPr>
      <t>Földgáz aránya a teljes primerenergia-felhasználásban [%]</t>
    </r>
    <r>
      <rPr>
        <sz val="11"/>
        <color theme="1"/>
        <rFont val="Calibri"/>
        <family val="2"/>
        <charset val="238"/>
        <scheme val="minor"/>
      </rPr>
      <t xml:space="preserve">
Share of natural gas in total primary energy use [%]</t>
    </r>
  </si>
  <si>
    <r>
      <rPr>
        <vertAlign val="superscript"/>
        <sz val="11"/>
        <color theme="1"/>
        <rFont val="Calibri"/>
        <family val="2"/>
        <charset val="238"/>
        <scheme val="minor"/>
      </rPr>
      <t xml:space="preserve">1 </t>
    </r>
    <r>
      <rPr>
        <sz val="11"/>
        <color theme="1"/>
        <rFont val="Calibri"/>
        <family val="2"/>
        <charset val="238"/>
        <scheme val="minor"/>
      </rPr>
      <t>Előzetes adatok. | Preliminary data.</t>
    </r>
  </si>
  <si>
    <r>
      <rPr>
        <vertAlign val="superscript"/>
        <sz val="11"/>
        <color theme="1"/>
        <rFont val="Calibri"/>
        <family val="2"/>
        <charset val="238"/>
        <scheme val="minor"/>
      </rPr>
      <t>2</t>
    </r>
    <r>
      <rPr>
        <sz val="11"/>
        <color theme="1"/>
        <rFont val="Calibri"/>
        <family val="2"/>
        <charset val="238"/>
        <scheme val="minor"/>
      </rPr>
      <t xml:space="preserve"> A tábla adatait pontosították az előző évi kiadványéhoz képest. | The data of the table has been revised since the previous edition of the publication.</t>
    </r>
  </si>
  <si>
    <t>Az adattartalom hosszú idősorban megtalálható a 4.1-es táblázatban. | Long time series data can be found in table 4.1.</t>
  </si>
  <si>
    <t>Forrás: MEKH Hivatalos Statisztika | Source: MEKH Official statistics</t>
  </si>
  <si>
    <t>FÖLDGÁZTERMELÉS ALAKULÁSA ÉS RÉSZARÁNYA A PRIMERENERGIAHORDOZÓ-TERMELÉSBŐL [PJ, %]</t>
  </si>
  <si>
    <t>TRENDS OF NATURAL GAS PRODUCTION AND ITS SHARE IN PRIMARY 
ENERGY PRODUCTION [PJ, %]</t>
  </si>
  <si>
    <r>
      <t xml:space="preserve">2016 </t>
    </r>
    <r>
      <rPr>
        <vertAlign val="superscript"/>
        <sz val="11"/>
        <rFont val="Calibri"/>
        <family val="2"/>
        <charset val="238"/>
        <scheme val="minor"/>
      </rPr>
      <t>3</t>
    </r>
  </si>
  <si>
    <r>
      <t xml:space="preserve">2019 </t>
    </r>
    <r>
      <rPr>
        <vertAlign val="superscript"/>
        <sz val="11"/>
        <rFont val="Calibri"/>
        <family val="2"/>
        <charset val="238"/>
        <scheme val="minor"/>
      </rPr>
      <t>3</t>
    </r>
  </si>
  <si>
    <r>
      <t xml:space="preserve">2020 </t>
    </r>
    <r>
      <rPr>
        <vertAlign val="superscript"/>
        <sz val="11"/>
        <rFont val="Calibri"/>
        <family val="2"/>
        <charset val="238"/>
        <scheme val="minor"/>
      </rPr>
      <t>3</t>
    </r>
  </si>
  <si>
    <r>
      <t xml:space="preserve">2021 </t>
    </r>
    <r>
      <rPr>
        <vertAlign val="superscript"/>
        <sz val="11"/>
        <rFont val="Calibri"/>
        <family val="2"/>
        <charset val="238"/>
        <scheme val="minor"/>
      </rPr>
      <t>3</t>
    </r>
  </si>
  <si>
    <r>
      <t xml:space="preserve">2022 </t>
    </r>
    <r>
      <rPr>
        <vertAlign val="superscript"/>
        <sz val="11"/>
        <rFont val="Calibri"/>
        <family val="2"/>
        <charset val="238"/>
        <scheme val="minor"/>
      </rPr>
      <t>2</t>
    </r>
  </si>
  <si>
    <r>
      <rPr>
        <b/>
        <sz val="11"/>
        <rFont val="Calibri"/>
        <family val="2"/>
        <charset val="238"/>
      </rPr>
      <t>Földgáztermelés [PJ]</t>
    </r>
    <r>
      <rPr>
        <b/>
        <vertAlign val="superscript"/>
        <sz val="11"/>
        <rFont val="Calibri"/>
        <family val="2"/>
        <charset val="238"/>
      </rPr>
      <t>1</t>
    </r>
    <r>
      <rPr>
        <sz val="11"/>
        <rFont val="Calibri"/>
        <family val="2"/>
        <charset val="238"/>
        <scheme val="minor"/>
      </rPr>
      <t xml:space="preserve">
Natural gas prduction [PJ]</t>
    </r>
    <r>
      <rPr>
        <vertAlign val="superscript"/>
        <sz val="11"/>
        <rFont val="Calibri"/>
        <family val="2"/>
        <charset val="238"/>
        <scheme val="minor"/>
      </rPr>
      <t>1</t>
    </r>
  </si>
  <si>
    <r>
      <rPr>
        <b/>
        <sz val="11"/>
        <rFont val="Calibri"/>
        <family val="2"/>
        <charset val="238"/>
      </rPr>
      <t>Primer energiahordozó-termelés  [PJ]</t>
    </r>
    <r>
      <rPr>
        <sz val="11"/>
        <rFont val="Calibri"/>
        <family val="2"/>
        <charset val="238"/>
        <scheme val="minor"/>
      </rPr>
      <t xml:space="preserve">
Primary energy production [PJ]</t>
    </r>
  </si>
  <si>
    <r>
      <rPr>
        <b/>
        <sz val="11"/>
        <rFont val="Calibri"/>
        <family val="2"/>
        <charset val="238"/>
      </rPr>
      <t>Földgáztermelés részaránya a primer energiahordozó-termelésből        [%]</t>
    </r>
    <r>
      <rPr>
        <sz val="11"/>
        <rFont val="Calibri"/>
        <family val="2"/>
        <charset val="238"/>
        <scheme val="minor"/>
      </rPr>
      <t xml:space="preserve">
Share of natural gas produciton in primary energy production [%]</t>
    </r>
  </si>
  <si>
    <r>
      <rPr>
        <b/>
        <vertAlign val="superscript"/>
        <sz val="11"/>
        <rFont val="Calibri"/>
        <family val="2"/>
        <charset val="238"/>
      </rPr>
      <t>1</t>
    </r>
    <r>
      <rPr>
        <b/>
        <sz val="11"/>
        <rFont val="Calibri"/>
        <family val="2"/>
        <charset val="238"/>
      </rPr>
      <t xml:space="preserve"> Nettó termelés (nem tartalmazza a keverőköri átadást, de tartalmazza a termelők által szigetüzembe táplált, a termelőktől közvetlenül a fogyasztóknak átadott, valamint a földgáztermelők saját termeléséből felhasznált földgázt, valamint a hazai metántermelést és a termálvíz-kisérőgázokat is). Ebből fakadóan nem egyezik meg a 2.5 és 2.6 és 4.2 táblázatokban szereplő hazai szállító- és elosztóvezetékbe átvett és annak keverőköri átadásával csökkentett mennyiségével. | </t>
    </r>
    <r>
      <rPr>
        <sz val="11"/>
        <rFont val="Calibri"/>
        <family val="2"/>
        <charset val="238"/>
        <scheme val="minor"/>
      </rPr>
      <t>Net production (does not  include blending circle delivery, but includes gas fed by producers into isolated operation, gas directly transferred from producers to consumers, gas used from the own production of natural gas producers, domestic methane production and gases accompanying thermal water extraction). As a result, it is not the same as the volumes in Tables 2.5, 2.6 and 4.2 which are the volumes received from domestic producers into the transmission and distribution pipelines, minus blending circle delivery.</t>
    </r>
  </si>
  <si>
    <r>
      <rPr>
        <b/>
        <vertAlign val="superscript"/>
        <sz val="11"/>
        <rFont val="Calibri"/>
        <family val="2"/>
        <charset val="238"/>
      </rPr>
      <t>2</t>
    </r>
    <r>
      <rPr>
        <b/>
        <sz val="11"/>
        <rFont val="Calibri"/>
        <family val="2"/>
        <charset val="238"/>
      </rPr>
      <t xml:space="preserve"> Előzetes adatok. | </t>
    </r>
    <r>
      <rPr>
        <sz val="11"/>
        <rFont val="Calibri"/>
        <family val="2"/>
        <charset val="238"/>
        <scheme val="minor"/>
      </rPr>
      <t>Preliminary data.</t>
    </r>
  </si>
  <si>
    <r>
      <rPr>
        <b/>
        <vertAlign val="superscript"/>
        <sz val="11"/>
        <rFont val="Calibri"/>
        <family val="2"/>
        <charset val="238"/>
        <scheme val="minor"/>
      </rPr>
      <t>3</t>
    </r>
    <r>
      <rPr>
        <b/>
        <sz val="11"/>
        <rFont val="Calibri"/>
        <family val="2"/>
        <charset val="238"/>
        <scheme val="minor"/>
      </rPr>
      <t xml:space="preserve"> A tábla adatait pontosították az előző évi kiadványéhoz képest. |</t>
    </r>
    <r>
      <rPr>
        <sz val="11"/>
        <rFont val="Calibri"/>
        <family val="2"/>
        <charset val="238"/>
        <scheme val="minor"/>
      </rPr>
      <t xml:space="preserve"> The data of the table has been revised since the previous edition of the publication.</t>
    </r>
  </si>
  <si>
    <r>
      <rPr>
        <b/>
        <sz val="11"/>
        <color theme="1"/>
        <rFont val="Calibri"/>
        <family val="2"/>
        <charset val="238"/>
      </rPr>
      <t xml:space="preserve">Az adattartalom hosszú idősorban megtalálható a 4.3-as táblázatban. | </t>
    </r>
    <r>
      <rPr>
        <sz val="11"/>
        <color theme="1"/>
        <rFont val="Calibri"/>
        <family val="2"/>
        <charset val="238"/>
        <scheme val="minor"/>
      </rPr>
      <t>Long time series data can be found in table 4.3.</t>
    </r>
  </si>
  <si>
    <t>FÖLDGÁZIMPORT ALAKULÁSA ÉS RÉSZARÁNYA 
AZ ENERGIAHORDOZÓ-IMPORTBÓL [PJ, %]</t>
  </si>
  <si>
    <t>TRENDS OF NATURAL GAS IMPORT AND ITS SHARE 
IN ENERGY IMPORTS [PJ, %]</t>
  </si>
  <si>
    <t>Év Year</t>
  </si>
  <si>
    <r>
      <t xml:space="preserve">2018 </t>
    </r>
    <r>
      <rPr>
        <b/>
        <vertAlign val="superscript"/>
        <sz val="10"/>
        <rFont val="Arial"/>
        <family val="2"/>
        <charset val="238"/>
      </rPr>
      <t>4</t>
    </r>
  </si>
  <si>
    <r>
      <t xml:space="preserve">2019 </t>
    </r>
    <r>
      <rPr>
        <b/>
        <vertAlign val="superscript"/>
        <sz val="10"/>
        <rFont val="Arial"/>
        <family val="2"/>
        <charset val="238"/>
      </rPr>
      <t>4</t>
    </r>
  </si>
  <si>
    <r>
      <t xml:space="preserve">2020 </t>
    </r>
    <r>
      <rPr>
        <b/>
        <vertAlign val="superscript"/>
        <sz val="10"/>
        <rFont val="Arial"/>
        <family val="2"/>
        <charset val="238"/>
      </rPr>
      <t>4</t>
    </r>
  </si>
  <si>
    <r>
      <t xml:space="preserve">2021 </t>
    </r>
    <r>
      <rPr>
        <b/>
        <vertAlign val="superscript"/>
        <sz val="10"/>
        <rFont val="Arial"/>
        <family val="2"/>
        <charset val="238"/>
      </rPr>
      <t>4</t>
    </r>
  </si>
  <si>
    <r>
      <t xml:space="preserve">2022 </t>
    </r>
    <r>
      <rPr>
        <b/>
        <vertAlign val="superscript"/>
        <sz val="10"/>
        <rFont val="Arial"/>
        <family val="2"/>
        <charset val="238"/>
      </rPr>
      <t>3</t>
    </r>
  </si>
  <si>
    <r>
      <t>Földgázimport [PJ]</t>
    </r>
    <r>
      <rPr>
        <b/>
        <vertAlign val="superscript"/>
        <sz val="11"/>
        <rFont val="Calibri"/>
        <family val="2"/>
        <charset val="238"/>
        <scheme val="minor"/>
      </rPr>
      <t>1</t>
    </r>
    <r>
      <rPr>
        <b/>
        <sz val="11"/>
        <rFont val="Calibri"/>
        <family val="2"/>
        <charset val="238"/>
        <scheme val="minor"/>
      </rPr>
      <t xml:space="preserve">
</t>
    </r>
    <r>
      <rPr>
        <sz val="11"/>
        <rFont val="Calibri"/>
        <family val="2"/>
        <charset val="238"/>
      </rPr>
      <t>Natural gas import [PJ]</t>
    </r>
    <r>
      <rPr>
        <vertAlign val="superscript"/>
        <sz val="11"/>
        <rFont val="Calibri"/>
        <family val="2"/>
        <charset val="238"/>
      </rPr>
      <t>1</t>
    </r>
  </si>
  <si>
    <r>
      <t>Energiahordozó-import összesen [PJ]</t>
    </r>
    <r>
      <rPr>
        <b/>
        <vertAlign val="superscript"/>
        <sz val="11"/>
        <rFont val="Calibri"/>
        <family val="2"/>
        <charset val="238"/>
        <scheme val="minor"/>
      </rPr>
      <t>2</t>
    </r>
    <r>
      <rPr>
        <b/>
        <sz val="11"/>
        <rFont val="Calibri"/>
        <family val="2"/>
        <charset val="238"/>
        <scheme val="minor"/>
      </rPr>
      <t xml:space="preserve">
</t>
    </r>
    <r>
      <rPr>
        <sz val="11"/>
        <rFont val="Calibri"/>
        <family val="2"/>
        <charset val="238"/>
      </rPr>
      <t>Energy source import in total [PJ]</t>
    </r>
    <r>
      <rPr>
        <vertAlign val="superscript"/>
        <sz val="11"/>
        <rFont val="Calibri"/>
        <family val="2"/>
        <charset val="238"/>
      </rPr>
      <t>2</t>
    </r>
  </si>
  <si>
    <r>
      <t xml:space="preserve">Földgáz import részaránya az energiahordozó importból [%]
</t>
    </r>
    <r>
      <rPr>
        <sz val="10"/>
        <rFont val="Arial"/>
        <family val="2"/>
        <charset val="238"/>
      </rPr>
      <t>Share of natural gas import in energy imports [%]</t>
    </r>
  </si>
  <si>
    <r>
      <rPr>
        <b/>
        <vertAlign val="superscript"/>
        <sz val="11"/>
        <rFont val="Calibri"/>
        <family val="2"/>
        <charset val="238"/>
      </rPr>
      <t>1</t>
    </r>
    <r>
      <rPr>
        <b/>
        <sz val="11"/>
        <rFont val="Calibri"/>
        <family val="2"/>
        <charset val="238"/>
      </rPr>
      <t xml:space="preserve"> Tranzitra történt átvétel nélkül, a külkereskedelmi adatok nettósítva szerepelnek!</t>
    </r>
    <r>
      <rPr>
        <sz val="11"/>
        <rFont val="Calibri"/>
        <family val="2"/>
        <charset val="238"/>
        <scheme val="minor"/>
      </rPr>
      <t xml:space="preserve">
Without takeover for transit, the foreign trade data are net amounts.</t>
    </r>
  </si>
  <si>
    <r>
      <rPr>
        <b/>
        <vertAlign val="superscript"/>
        <sz val="11"/>
        <rFont val="Calibri"/>
        <family val="2"/>
        <charset val="238"/>
      </rPr>
      <t>2</t>
    </r>
    <r>
      <rPr>
        <b/>
        <sz val="11"/>
        <rFont val="Calibri"/>
        <family val="2"/>
        <charset val="238"/>
      </rPr>
      <t xml:space="preserve"> Villamos energia import-export szaldóval, a földgáz külkereskedelmi adatok nettósítva  kerültek figyelembevételre. </t>
    </r>
    <r>
      <rPr>
        <sz val="11"/>
        <rFont val="Calibri"/>
        <family val="2"/>
        <charset val="238"/>
        <scheme val="minor"/>
      </rPr>
      <t xml:space="preserve">
Electricity included as import-export balance and the foreign trade natural gas data are net amounts.</t>
    </r>
  </si>
  <si>
    <r>
      <rPr>
        <b/>
        <vertAlign val="superscript"/>
        <sz val="11"/>
        <rFont val="Calibri"/>
        <family val="2"/>
        <charset val="238"/>
      </rPr>
      <t>3</t>
    </r>
    <r>
      <rPr>
        <b/>
        <sz val="11"/>
        <rFont val="Calibri"/>
        <family val="2"/>
        <charset val="238"/>
      </rPr>
      <t xml:space="preserve"> Előzetes adatok. | </t>
    </r>
    <r>
      <rPr>
        <sz val="11"/>
        <rFont val="Calibri"/>
        <family val="2"/>
        <charset val="238"/>
        <scheme val="minor"/>
      </rPr>
      <t>Preliminary data.</t>
    </r>
  </si>
  <si>
    <r>
      <rPr>
        <b/>
        <vertAlign val="superscript"/>
        <sz val="11"/>
        <color theme="1"/>
        <rFont val="Calibri"/>
        <family val="2"/>
        <charset val="238"/>
        <scheme val="minor"/>
      </rPr>
      <t>4</t>
    </r>
    <r>
      <rPr>
        <b/>
        <sz val="11"/>
        <color theme="1"/>
        <rFont val="Calibri"/>
        <family val="2"/>
        <charset val="238"/>
        <scheme val="minor"/>
      </rPr>
      <t xml:space="preserve"> A tábla adatait pontosították az előző évi kiadványéhoz képest. |</t>
    </r>
    <r>
      <rPr>
        <sz val="11"/>
        <color theme="1"/>
        <rFont val="Calibri"/>
        <family val="2"/>
        <charset val="238"/>
        <scheme val="minor"/>
      </rPr>
      <t xml:space="preserve"> The data of the table has been revised since the previous edition of the publication.</t>
    </r>
  </si>
  <si>
    <r>
      <rPr>
        <b/>
        <sz val="11"/>
        <color theme="1"/>
        <rFont val="Calibri"/>
        <family val="2"/>
        <charset val="238"/>
      </rPr>
      <t>Az adattartalom hosszú idősorban megtalálható a 4.5-ös táblázatban. |</t>
    </r>
    <r>
      <rPr>
        <sz val="11"/>
        <color theme="1"/>
        <rFont val="Calibri"/>
        <family val="2"/>
        <charset val="238"/>
        <scheme val="minor"/>
      </rPr>
      <t xml:space="preserve"> Long time series data can be found in table 4.5.</t>
    </r>
  </si>
  <si>
    <t>A 2016 - 2022. időszakban a külkereskedelmi adatok nettósítva szerepelnek!</t>
  </si>
  <si>
    <t>1.10 A bruttó hazai termék, a belföldi földgáz-fogyasztás és a földgáz felhasználás-igényesség változása</t>
  </si>
  <si>
    <t xml:space="preserve"> </t>
  </si>
  <si>
    <r>
      <rPr>
        <vertAlign val="superscript"/>
        <sz val="11"/>
        <color theme="1"/>
        <rFont val="Calibri"/>
        <family val="2"/>
        <charset val="238"/>
        <scheme val="minor"/>
      </rPr>
      <t>1</t>
    </r>
    <r>
      <rPr>
        <sz val="11"/>
        <color theme="1"/>
        <rFont val="Calibri"/>
        <family val="2"/>
        <charset val="238"/>
        <scheme val="minor"/>
      </rPr>
      <t xml:space="preserve"> A KSH GDP-árindexe alapján. Forrás: www.ksh.hu</t>
    </r>
  </si>
  <si>
    <r>
      <rPr>
        <vertAlign val="superscript"/>
        <sz val="11"/>
        <color theme="1"/>
        <rFont val="Calibri"/>
        <family val="2"/>
        <charset val="238"/>
        <scheme val="minor"/>
      </rPr>
      <t xml:space="preserve">2 </t>
    </r>
    <r>
      <rPr>
        <sz val="11"/>
        <color theme="1"/>
        <rFont val="Calibri"/>
        <family val="2"/>
        <charset val="238"/>
        <scheme val="minor"/>
      </rPr>
      <t>Tartalmazza: | Includes:</t>
    </r>
  </si>
  <si>
    <t>– Átadás elosztóvezetékbe | Delivery to distribution pipeline</t>
  </si>
  <si>
    <t>– Átadás szállítóvezetékről közvetlenül ellátott fogyasztóknak | Delivery to consumers directly supplied from transmission pipeline</t>
  </si>
  <si>
    <t>– Szigetüzemnek (vagy félszigetüzemnek) átadás | Delivery to isolated operation (or semi-isolated operation)</t>
  </si>
  <si>
    <t>– Magas inerttartalmú gáz (célvezetéken) | Gas with high inert content (in direct pipeline)</t>
  </si>
  <si>
    <t>– FGSZ saját felhasználása+egyenleg | Own consumption of FGSZ+balance</t>
  </si>
  <si>
    <r>
      <rPr>
        <vertAlign val="superscript"/>
        <sz val="11"/>
        <color theme="1"/>
        <rFont val="Calibri"/>
        <family val="2"/>
        <charset val="238"/>
        <scheme val="minor"/>
      </rPr>
      <t xml:space="preserve">3 </t>
    </r>
    <r>
      <rPr>
        <sz val="11"/>
        <color theme="1"/>
        <rFont val="Calibri"/>
        <family val="2"/>
        <charset val="238"/>
        <scheme val="minor"/>
      </rPr>
      <t>Földgázigényesség: bruttó hazai termék egységnyi változásához tartozó földgázfelhasználás. | Natural gas consumption intensity: natural gas consumption belonging to</t>
    </r>
  </si>
  <si>
    <t>one unit change in gross domestic product.</t>
  </si>
  <si>
    <r>
      <rPr>
        <vertAlign val="superscript"/>
        <sz val="11"/>
        <color theme="1"/>
        <rFont val="Calibri"/>
        <family val="2"/>
        <charset val="238"/>
        <scheme val="minor"/>
      </rPr>
      <t>4</t>
    </r>
    <r>
      <rPr>
        <sz val="11"/>
        <color theme="1"/>
        <rFont val="Calibri"/>
        <family val="2"/>
        <charset val="238"/>
        <scheme val="minor"/>
      </rPr>
      <t xml:space="preserve"> Előzetes adatok. | Preliminary data</t>
    </r>
  </si>
  <si>
    <t>Földgázszállító- és elosztóvezetéki, valamint tárolói műszaki adatok</t>
  </si>
  <si>
    <t>Technical data of natural gas transmission and distribution pipelines as well as storage facilities</t>
  </si>
  <si>
    <t>Szállítóvezeték műszaki adatok
Technical data of transmission pipelines</t>
  </si>
  <si>
    <t>Elosztóvezeték műszaki adatok
Technical data of distribution pipelines</t>
  </si>
  <si>
    <t>Tárolói műszaki adatok 
technical data of storage facilities</t>
  </si>
  <si>
    <t>Szállítóvezeték hossza [km]
length of natural gas transmission pipeline [km]</t>
  </si>
  <si>
    <r>
      <t>Átadóállomások száma [db]</t>
    </r>
    <r>
      <rPr>
        <b/>
        <vertAlign val="superscript"/>
        <sz val="11"/>
        <color theme="1"/>
        <rFont val="Calibri"/>
        <family val="2"/>
        <charset val="238"/>
        <scheme val="minor"/>
      </rPr>
      <t>1</t>
    </r>
    <r>
      <rPr>
        <b/>
        <sz val="11"/>
        <color theme="1"/>
        <rFont val="Calibri"/>
        <family val="2"/>
        <charset val="238"/>
        <scheme val="minor"/>
      </rPr>
      <t xml:space="preserve">
Number of exit points [pcs]</t>
    </r>
    <r>
      <rPr>
        <b/>
        <vertAlign val="superscript"/>
        <sz val="11"/>
        <color theme="1"/>
        <rFont val="Calibri"/>
        <family val="2"/>
        <charset val="238"/>
        <scheme val="minor"/>
      </rPr>
      <t>1</t>
    </r>
  </si>
  <si>
    <r>
      <t>elosztóvezeték hossza</t>
    </r>
    <r>
      <rPr>
        <b/>
        <vertAlign val="superscript"/>
        <sz val="11"/>
        <color theme="1"/>
        <rFont val="Calibri"/>
        <family val="2"/>
        <charset val="238"/>
        <scheme val="minor"/>
      </rPr>
      <t>2</t>
    </r>
    <r>
      <rPr>
        <b/>
        <sz val="11"/>
        <color theme="1"/>
        <rFont val="Calibri"/>
        <family val="2"/>
        <charset val="238"/>
        <scheme val="minor"/>
      </rPr>
      <t xml:space="preserve"> december 31.-én [km]
length</t>
    </r>
    <r>
      <rPr>
        <b/>
        <vertAlign val="superscript"/>
        <sz val="11"/>
        <color theme="1"/>
        <rFont val="Calibri"/>
        <family val="2"/>
        <charset val="238"/>
        <scheme val="minor"/>
      </rPr>
      <t>2</t>
    </r>
    <r>
      <rPr>
        <b/>
        <sz val="11"/>
        <color theme="1"/>
        <rFont val="Calibri"/>
        <family val="2"/>
        <charset val="238"/>
        <scheme val="minor"/>
      </rPr>
      <t xml:space="preserve"> of distribution pipelines as of 31 december [km]</t>
    </r>
  </si>
  <si>
    <r>
      <t>elosztóvezetéki gázmérők</t>
    </r>
    <r>
      <rPr>
        <b/>
        <vertAlign val="superscript"/>
        <sz val="11"/>
        <color theme="1"/>
        <rFont val="Calibri"/>
        <family val="2"/>
        <charset val="238"/>
        <scheme val="minor"/>
      </rPr>
      <t>2</t>
    </r>
    <r>
      <rPr>
        <b/>
        <sz val="11"/>
        <color theme="1"/>
        <rFont val="Calibri"/>
        <family val="2"/>
        <charset val="238"/>
        <scheme val="minor"/>
      </rPr>
      <t xml:space="preserve"> száma dcember 31.-én [db]
number of distribution pipeline gas meters</t>
    </r>
    <r>
      <rPr>
        <b/>
        <vertAlign val="superscript"/>
        <sz val="11"/>
        <color theme="1"/>
        <rFont val="Calibri"/>
        <family val="2"/>
        <charset val="238"/>
        <scheme val="minor"/>
      </rPr>
      <t xml:space="preserve">2 </t>
    </r>
    <r>
      <rPr>
        <b/>
        <sz val="11"/>
        <color theme="1"/>
        <rFont val="Calibri"/>
        <family val="2"/>
        <charset val="238"/>
        <scheme val="minor"/>
      </rPr>
      <t>as of 31 december [pcs]</t>
    </r>
  </si>
  <si>
    <t>Tárolói kapacitás [Mm3]
capacity of storage facility [Mm3]</t>
  </si>
  <si>
    <t>Kitárolási kapacitás [Mm3/nap]
Withdrawal capacity [Mm3/day]</t>
  </si>
  <si>
    <t>Betárolási kapacitás [Mm3/nap]
Injection capacity [Mm3/day]</t>
  </si>
  <si>
    <r>
      <rPr>
        <vertAlign val="superscript"/>
        <sz val="11"/>
        <color theme="1"/>
        <rFont val="Calibri"/>
        <family val="2"/>
        <charset val="238"/>
        <scheme val="minor"/>
      </rPr>
      <t>1</t>
    </r>
    <r>
      <rPr>
        <sz val="11"/>
        <color theme="1"/>
        <rFont val="Calibri"/>
        <family val="2"/>
        <charset val="238"/>
        <scheme val="minor"/>
      </rPr>
      <t xml:space="preserve"> A kiadási pontok nem tartalmazzák a keverőköri kiadásokat, a tárolói és a határkeresztező kiadási pontokat.</t>
    </r>
  </si>
  <si>
    <r>
      <rPr>
        <vertAlign val="superscript"/>
        <sz val="11"/>
        <color theme="1"/>
        <rFont val="Calibri"/>
        <family val="2"/>
        <charset val="238"/>
        <scheme val="minor"/>
      </rPr>
      <t>1</t>
    </r>
    <r>
      <rPr>
        <sz val="11"/>
        <color theme="1"/>
        <rFont val="Calibri"/>
        <family val="2"/>
        <charset val="238"/>
        <scheme val="minor"/>
      </rPr>
      <t xml:space="preserve"> Neither blending circle exit points, nor storage facility and cross-border exit points are included in exit points.</t>
    </r>
  </si>
  <si>
    <r>
      <t xml:space="preserve">Kapacitásadatok
</t>
    </r>
    <r>
      <rPr>
        <sz val="11"/>
        <rFont val="Calibri"/>
        <family val="2"/>
        <charset val="238"/>
        <scheme val="minor"/>
      </rPr>
      <t>Capacity data</t>
    </r>
  </si>
  <si>
    <t>Éves nem megszakítható kapacitás (TWh)
Annual non-interruptible capacity (TWh)</t>
  </si>
  <si>
    <t>Napi nem megszakítható kapacitás (GWh)
Daily non-interruptible capacity (GWh)</t>
  </si>
  <si>
    <t>Éves megszakítható kapacitás (TWh)
Annual interruptible capacity (TWh)</t>
  </si>
  <si>
    <t>Napi megszakítható kapacitás (GWh)
Daily interruptible capacity (GWh)</t>
  </si>
  <si>
    <t>Napi csúcskapacitás (GWh)
Daily peak capacity (GWh)</t>
  </si>
  <si>
    <t>Ebből megszakítható (GWh)
of which, interruptible (GWh)</t>
  </si>
  <si>
    <r>
      <t xml:space="preserve">Ukrán/magyar összekötő vezeték betáplálási pont (Beregdaróc)
</t>
    </r>
    <r>
      <rPr>
        <i/>
        <sz val="11"/>
        <rFont val="Calibri"/>
        <family val="2"/>
        <charset val="238"/>
        <scheme val="minor"/>
      </rPr>
      <t>Ukraine/Hungary interconnector entry point (Beregdaróc)</t>
    </r>
  </si>
  <si>
    <r>
      <t xml:space="preserve">Osztrák/magyar összekötő vezeték betáplálási pont (Mosonmagyaróvár)
</t>
    </r>
    <r>
      <rPr>
        <i/>
        <sz val="11"/>
        <rFont val="Calibri"/>
        <family val="2"/>
        <charset val="238"/>
        <scheme val="minor"/>
      </rPr>
      <t>Austria/Hungary interconnector entry point (Mosonmagyaróvár)</t>
    </r>
  </si>
  <si>
    <r>
      <t xml:space="preserve">Magyar/román összekötő vezeték betáplálási pont (Csanádpalota)
</t>
    </r>
    <r>
      <rPr>
        <i/>
        <sz val="11"/>
        <rFont val="Calibri"/>
        <family val="2"/>
        <charset val="238"/>
        <scheme val="minor"/>
      </rPr>
      <t>Hungary/Romania interconnector entry point (Csanádpalota)</t>
    </r>
  </si>
  <si>
    <r>
      <t xml:space="preserve">Magyar/horvát összekötő vezeték betáplálási pont (Drávaszerdahely)
</t>
    </r>
    <r>
      <rPr>
        <i/>
        <sz val="11"/>
        <rFont val="Calibri"/>
        <family val="2"/>
        <charset val="238"/>
        <scheme val="minor"/>
      </rPr>
      <t>Hungary/Croatia interconnector entry point (Drávaszerdahely)</t>
    </r>
  </si>
  <si>
    <r>
      <t xml:space="preserve">Magyar/szlovák összekötő vezeték betáplálási pont (Balassagyarmat)
</t>
    </r>
    <r>
      <rPr>
        <i/>
        <sz val="11"/>
        <rFont val="Calibri"/>
        <family val="2"/>
        <charset val="238"/>
        <scheme val="minor"/>
      </rPr>
      <t>Hungary/Slovakia interconnector entry point (Balassagyarmat)</t>
    </r>
  </si>
  <si>
    <r>
      <t>Szerb/magyar összekötő vezeték betáplálási pont (Kiskundorozsma 2) Serbian</t>
    </r>
    <r>
      <rPr>
        <i/>
        <sz val="11"/>
        <rFont val="Calibri"/>
        <family val="2"/>
        <charset val="238"/>
        <scheme val="minor"/>
      </rPr>
      <t>/Hungary interconnector entry point (Kiskundorozsma 2)</t>
    </r>
  </si>
  <si>
    <r>
      <t xml:space="preserve">Hazai nettó termelés </t>
    </r>
    <r>
      <rPr>
        <i/>
        <sz val="11"/>
        <rFont val="Calibri"/>
        <family val="2"/>
        <charset val="238"/>
        <scheme val="minor"/>
      </rPr>
      <t>(15 betáplálási pont)
Domestic net production (15 entry points)</t>
    </r>
  </si>
  <si>
    <r>
      <t>Kereskedelmi célú föld alatti gáztárolók</t>
    </r>
    <r>
      <rPr>
        <i/>
        <sz val="11"/>
        <rFont val="Calibri"/>
        <family val="2"/>
        <charset val="238"/>
        <scheme val="minor"/>
      </rPr>
      <t xml:space="preserve"> (5 betáplálási pont)
Commercial underground gas storage facilities (5 entry points)</t>
    </r>
  </si>
  <si>
    <r>
      <t xml:space="preserve">Stratégiai célú föld alatti gáztároló  </t>
    </r>
    <r>
      <rPr>
        <i/>
        <sz val="11"/>
        <rFont val="Calibri"/>
        <family val="2"/>
        <charset val="238"/>
        <scheme val="minor"/>
      </rPr>
      <t>(1 betáplálási pont)
Strategic underground gas storage facility (1 entry point)</t>
    </r>
  </si>
  <si>
    <r>
      <t xml:space="preserve">Betáplálási pontok összesen, stratégiai tároló kivételével
</t>
    </r>
    <r>
      <rPr>
        <i/>
        <sz val="11"/>
        <rFont val="Calibri"/>
        <family val="2"/>
        <charset val="238"/>
      </rPr>
      <t xml:space="preserve">Entry points in total excluding strategic storage </t>
    </r>
  </si>
  <si>
    <r>
      <t xml:space="preserve">Magyar/szerb összekötő vezeték kiadási pont (Kiskundorozsma)
</t>
    </r>
    <r>
      <rPr>
        <i/>
        <sz val="11"/>
        <rFont val="Calibri"/>
        <family val="2"/>
        <charset val="238"/>
        <scheme val="minor"/>
      </rPr>
      <t>Hungary/Serbia interconnector exit point (Kiskundorozsma)</t>
    </r>
  </si>
  <si>
    <r>
      <t xml:space="preserve">Magyar/román összekötő vezeték kiadási pont (Csanádpalota)
</t>
    </r>
    <r>
      <rPr>
        <i/>
        <sz val="11"/>
        <rFont val="Calibri"/>
        <family val="2"/>
        <charset val="238"/>
        <scheme val="minor"/>
      </rPr>
      <t>Hungary/Romania interconnector exit point (Csanádpalota)</t>
    </r>
  </si>
  <si>
    <r>
      <t xml:space="preserve">Magyar/ukrán összekötő vezeték kiadási pont (Beregdaróc)
</t>
    </r>
    <r>
      <rPr>
        <i/>
        <sz val="11"/>
        <rFont val="Calibri"/>
        <family val="2"/>
        <charset val="238"/>
        <scheme val="minor"/>
      </rPr>
      <t>Hungary/Ukraine interconnector exit point (Beregdaróc)</t>
    </r>
  </si>
  <si>
    <r>
      <t xml:space="preserve">Magyar/horvát összekötő vezeték kiadási pont (Drávaszerdahely)
</t>
    </r>
    <r>
      <rPr>
        <i/>
        <sz val="11"/>
        <rFont val="Calibri"/>
        <family val="2"/>
        <charset val="238"/>
        <scheme val="minor"/>
      </rPr>
      <t>Hungary/Croatia interconnector exit point (Drávaszerdahely)</t>
    </r>
  </si>
  <si>
    <r>
      <t xml:space="preserve">Magyar/szlovák összekötő vezeték kiadási pont (Balassagyarmat)
</t>
    </r>
    <r>
      <rPr>
        <i/>
        <sz val="11"/>
        <rFont val="Calibri"/>
        <family val="2"/>
        <charset val="238"/>
        <scheme val="minor"/>
      </rPr>
      <t>Hungary/Slovakia interconnector exit point (Balassagyarmat)</t>
    </r>
  </si>
  <si>
    <r>
      <rPr>
        <b/>
        <i/>
        <sz val="11"/>
        <rFont val="Calibri"/>
        <family val="2"/>
        <charset val="238"/>
      </rPr>
      <t>Gáz átadóállomások</t>
    </r>
    <r>
      <rPr>
        <i/>
        <sz val="11"/>
        <rFont val="Calibri"/>
        <family val="2"/>
        <charset val="238"/>
      </rPr>
      <t xml:space="preserve">
Gas delivery points</t>
    </r>
  </si>
  <si>
    <r>
      <rPr>
        <b/>
        <i/>
        <sz val="11"/>
        <rFont val="Calibri"/>
        <family val="2"/>
        <charset val="238"/>
      </rPr>
      <t>Kiadási pontok összesen</t>
    </r>
    <r>
      <rPr>
        <i/>
        <sz val="11"/>
        <rFont val="Calibri"/>
        <family val="2"/>
        <charset val="238"/>
      </rPr>
      <t xml:space="preserve">
Exit points in total</t>
    </r>
  </si>
  <si>
    <r>
      <t xml:space="preserve">Földgázszállító rendszer betáplálási napi csúcskapacitása összesen
</t>
    </r>
    <r>
      <rPr>
        <sz val="11"/>
        <rFont val="Calibri"/>
        <family val="2"/>
        <charset val="238"/>
        <scheme val="minor"/>
      </rPr>
      <t>Daily peak entry capacity of the natural gas transmission system in total</t>
    </r>
  </si>
  <si>
    <t>GWh</t>
  </si>
  <si>
    <r>
      <rPr>
        <b/>
        <i/>
        <sz val="11"/>
        <rFont val="Calibri"/>
        <family val="2"/>
        <charset val="238"/>
        <scheme val="minor"/>
      </rPr>
      <t>összesen</t>
    </r>
    <r>
      <rPr>
        <i/>
        <sz val="11"/>
        <rFont val="Calibri"/>
        <family val="2"/>
        <charset val="238"/>
        <scheme val="minor"/>
      </rPr>
      <t xml:space="preserve">
in total</t>
    </r>
  </si>
  <si>
    <t>- Ebből megszakítható
- of which, interruptible</t>
  </si>
  <si>
    <t xml:space="preserve">Import
</t>
  </si>
  <si>
    <r>
      <rPr>
        <b/>
        <i/>
        <sz val="11"/>
        <rFont val="Calibri"/>
        <family val="2"/>
        <charset val="238"/>
        <scheme val="minor"/>
      </rPr>
      <t>Kereskedelmi célú tárolás</t>
    </r>
    <r>
      <rPr>
        <i/>
        <sz val="11"/>
        <rFont val="Calibri"/>
        <family val="2"/>
        <charset val="238"/>
        <scheme val="minor"/>
      </rPr>
      <t xml:space="preserve">
Commercial storage</t>
    </r>
  </si>
  <si>
    <r>
      <rPr>
        <b/>
        <i/>
        <sz val="11"/>
        <rFont val="Calibri"/>
        <family val="2"/>
        <charset val="238"/>
        <scheme val="minor"/>
      </rPr>
      <t>Stratégiai célú tárolás</t>
    </r>
    <r>
      <rPr>
        <i/>
        <sz val="11"/>
        <rFont val="Calibri"/>
        <family val="2"/>
        <charset val="238"/>
        <scheme val="minor"/>
      </rPr>
      <t xml:space="preserve">
Strategic storage</t>
    </r>
  </si>
  <si>
    <r>
      <rPr>
        <b/>
        <i/>
        <sz val="11"/>
        <rFont val="Calibri"/>
        <family val="2"/>
        <charset val="238"/>
        <scheme val="minor"/>
      </rPr>
      <t>Termelés</t>
    </r>
    <r>
      <rPr>
        <i/>
        <sz val="11"/>
        <rFont val="Calibri"/>
        <family val="2"/>
        <charset val="238"/>
        <scheme val="minor"/>
      </rPr>
      <t xml:space="preserve">
Domestic production</t>
    </r>
  </si>
  <si>
    <r>
      <t>Éves nem megszakítható kapacitás (</t>
    </r>
    <r>
      <rPr>
        <sz val="10"/>
        <rFont val="Arial CE"/>
        <charset val="238"/>
      </rPr>
      <t>Mrdm</t>
    </r>
    <r>
      <rPr>
        <vertAlign val="superscript"/>
        <sz val="10"/>
        <rFont val="Arial CE"/>
        <charset val="238"/>
      </rPr>
      <t>3</t>
    </r>
    <r>
      <rPr>
        <sz val="11"/>
        <rFont val="Calibri"/>
        <family val="2"/>
        <charset val="238"/>
        <scheme val="minor"/>
      </rPr>
      <t>)
Annual non-interruptible capacity (</t>
    </r>
    <r>
      <rPr>
        <sz val="10"/>
        <rFont val="Arial CE"/>
        <charset val="238"/>
      </rPr>
      <t>Mrdm</t>
    </r>
    <r>
      <rPr>
        <vertAlign val="superscript"/>
        <sz val="10"/>
        <rFont val="Arial CE"/>
        <charset val="238"/>
      </rPr>
      <t>3</t>
    </r>
    <r>
      <rPr>
        <sz val="11"/>
        <rFont val="Calibri"/>
        <family val="2"/>
        <charset val="238"/>
        <scheme val="minor"/>
      </rPr>
      <t>)</t>
    </r>
  </si>
  <si>
    <r>
      <t>Napi nem megszakítható kapacitás (</t>
    </r>
    <r>
      <rPr>
        <sz val="10"/>
        <rFont val="Arial CE"/>
        <charset val="238"/>
      </rPr>
      <t>Mm</t>
    </r>
    <r>
      <rPr>
        <vertAlign val="superscript"/>
        <sz val="10"/>
        <rFont val="Arial CE"/>
        <charset val="238"/>
      </rPr>
      <t>3</t>
    </r>
    <r>
      <rPr>
        <sz val="11"/>
        <rFont val="Calibri"/>
        <family val="2"/>
        <charset val="238"/>
        <scheme val="minor"/>
      </rPr>
      <t>)
Daily non-interruptible capacity (</t>
    </r>
    <r>
      <rPr>
        <sz val="10"/>
        <rFont val="Arial CE"/>
        <charset val="238"/>
      </rPr>
      <t>Mm</t>
    </r>
    <r>
      <rPr>
        <vertAlign val="superscript"/>
        <sz val="10"/>
        <rFont val="Arial CE"/>
        <charset val="238"/>
      </rPr>
      <t>3</t>
    </r>
    <r>
      <rPr>
        <sz val="11"/>
        <rFont val="Calibri"/>
        <family val="2"/>
        <charset val="238"/>
        <scheme val="minor"/>
      </rPr>
      <t>)</t>
    </r>
  </si>
  <si>
    <r>
      <t>Éves megszakítható kapacitás (</t>
    </r>
    <r>
      <rPr>
        <sz val="10"/>
        <rFont val="Arial CE"/>
        <charset val="238"/>
      </rPr>
      <t>Mrdm</t>
    </r>
    <r>
      <rPr>
        <vertAlign val="superscript"/>
        <sz val="10"/>
        <rFont val="Arial CE"/>
        <charset val="238"/>
      </rPr>
      <t>3</t>
    </r>
    <r>
      <rPr>
        <sz val="11"/>
        <rFont val="Calibri"/>
        <family val="2"/>
        <charset val="238"/>
        <scheme val="minor"/>
      </rPr>
      <t>)
Annual interruptible capacity (</t>
    </r>
    <r>
      <rPr>
        <sz val="10"/>
        <rFont val="Arial CE"/>
        <charset val="238"/>
      </rPr>
      <t>Mrdm</t>
    </r>
    <r>
      <rPr>
        <vertAlign val="superscript"/>
        <sz val="10"/>
        <rFont val="Arial CE"/>
        <charset val="238"/>
      </rPr>
      <t>3</t>
    </r>
    <r>
      <rPr>
        <sz val="11"/>
        <rFont val="Calibri"/>
        <family val="2"/>
        <charset val="238"/>
        <scheme val="minor"/>
      </rPr>
      <t>)</t>
    </r>
  </si>
  <si>
    <r>
      <t>Napi megszakítható kapacitás (</t>
    </r>
    <r>
      <rPr>
        <sz val="10"/>
        <rFont val="Arial CE"/>
        <charset val="238"/>
      </rPr>
      <t>Mm</t>
    </r>
    <r>
      <rPr>
        <vertAlign val="superscript"/>
        <sz val="10"/>
        <rFont val="Arial CE"/>
        <charset val="238"/>
      </rPr>
      <t>3</t>
    </r>
    <r>
      <rPr>
        <sz val="11"/>
        <rFont val="Calibri"/>
        <family val="2"/>
        <charset val="238"/>
        <scheme val="minor"/>
      </rPr>
      <t>)
Daily interruptible capacity (</t>
    </r>
    <r>
      <rPr>
        <sz val="10"/>
        <rFont val="Arial CE"/>
        <charset val="238"/>
      </rPr>
      <t>Mm</t>
    </r>
    <r>
      <rPr>
        <vertAlign val="superscript"/>
        <sz val="10"/>
        <rFont val="Arial CE"/>
        <charset val="238"/>
      </rPr>
      <t>3</t>
    </r>
    <r>
      <rPr>
        <sz val="11"/>
        <rFont val="Calibri"/>
        <family val="2"/>
        <charset val="238"/>
        <scheme val="minor"/>
      </rPr>
      <t>)</t>
    </r>
  </si>
  <si>
    <r>
      <t>Napi csúcskapacitás (Mm</t>
    </r>
    <r>
      <rPr>
        <vertAlign val="superscript"/>
        <sz val="11"/>
        <rFont val="Calibri"/>
        <family val="2"/>
        <charset val="238"/>
        <scheme val="minor"/>
      </rPr>
      <t>3</t>
    </r>
    <r>
      <rPr>
        <sz val="11"/>
        <rFont val="Calibri"/>
        <family val="2"/>
        <charset val="238"/>
        <scheme val="minor"/>
      </rPr>
      <t>)
Daily peak capacity (Mm</t>
    </r>
    <r>
      <rPr>
        <vertAlign val="superscript"/>
        <sz val="11"/>
        <rFont val="Calibri"/>
        <family val="2"/>
        <charset val="238"/>
        <scheme val="minor"/>
      </rPr>
      <t>3</t>
    </r>
    <r>
      <rPr>
        <sz val="11"/>
        <rFont val="Calibri"/>
        <family val="2"/>
        <charset val="238"/>
        <scheme val="minor"/>
      </rPr>
      <t>)</t>
    </r>
  </si>
  <si>
    <r>
      <t>Ebből megszakítható (Mm</t>
    </r>
    <r>
      <rPr>
        <vertAlign val="superscript"/>
        <sz val="11"/>
        <rFont val="Calibri"/>
        <family val="2"/>
        <charset val="238"/>
        <scheme val="minor"/>
      </rPr>
      <t>3</t>
    </r>
    <r>
      <rPr>
        <sz val="11"/>
        <rFont val="Calibri"/>
        <family val="2"/>
        <charset val="238"/>
        <scheme val="minor"/>
      </rPr>
      <t>)
of which, interruptible (Mm</t>
    </r>
    <r>
      <rPr>
        <vertAlign val="superscript"/>
        <sz val="11"/>
        <rFont val="Calibri"/>
        <family val="2"/>
        <charset val="238"/>
        <scheme val="minor"/>
      </rPr>
      <t>3</t>
    </r>
    <r>
      <rPr>
        <sz val="11"/>
        <rFont val="Calibri"/>
        <family val="2"/>
        <charset val="238"/>
        <scheme val="minor"/>
      </rPr>
      <t>)</t>
    </r>
  </si>
  <si>
    <r>
      <t>Mm</t>
    </r>
    <r>
      <rPr>
        <b/>
        <vertAlign val="superscript"/>
        <sz val="11"/>
        <rFont val="Calibri"/>
        <family val="2"/>
        <charset val="238"/>
        <scheme val="minor"/>
      </rPr>
      <t>3</t>
    </r>
    <r>
      <rPr>
        <b/>
        <sz val="11"/>
        <rFont val="Calibri"/>
        <family val="2"/>
        <charset val="238"/>
        <scheme val="minor"/>
      </rPr>
      <t>/h</t>
    </r>
  </si>
  <si>
    <t>NATURAL GAS PEAK DAY DATA [kWh]</t>
  </si>
  <si>
    <r>
      <rPr>
        <b/>
        <sz val="11"/>
        <rFont val="Calibri"/>
        <family val="2"/>
        <charset val="238"/>
        <scheme val="minor"/>
      </rPr>
      <t>Csúcsnap időpontja</t>
    </r>
    <r>
      <rPr>
        <sz val="11"/>
        <rFont val="Calibri"/>
        <family val="2"/>
        <charset val="238"/>
        <scheme val="minor"/>
      </rPr>
      <t xml:space="preserve">
Date of peak day</t>
    </r>
  </si>
  <si>
    <r>
      <rPr>
        <b/>
        <sz val="11"/>
        <rFont val="Calibri"/>
        <family val="2"/>
        <charset val="238"/>
        <scheme val="minor"/>
      </rPr>
      <t>Adott napi középhőmérséklet [°C]</t>
    </r>
    <r>
      <rPr>
        <sz val="11"/>
        <rFont val="Calibri"/>
        <family val="2"/>
        <charset val="238"/>
        <scheme val="minor"/>
      </rPr>
      <t xml:space="preserve">
Given day's mean temperature [°C]</t>
    </r>
  </si>
  <si>
    <r>
      <rPr>
        <b/>
        <sz val="11"/>
        <rFont val="Calibri"/>
        <family val="2"/>
        <charset val="238"/>
        <scheme val="minor"/>
      </rPr>
      <t>Teljes belföldi felhasználás</t>
    </r>
    <r>
      <rPr>
        <sz val="11"/>
        <rFont val="Calibri"/>
        <family val="2"/>
        <charset val="238"/>
        <scheme val="minor"/>
      </rPr>
      <t xml:space="preserve">
Total inland consumption</t>
    </r>
  </si>
  <si>
    <r>
      <rPr>
        <b/>
        <sz val="11"/>
        <rFont val="Calibri"/>
        <family val="2"/>
        <charset val="238"/>
        <scheme val="minor"/>
      </rPr>
      <t xml:space="preserve">Elosztóvezetéki fogyasztás </t>
    </r>
    <r>
      <rPr>
        <b/>
        <vertAlign val="superscript"/>
        <sz val="11"/>
        <rFont val="Calibri"/>
        <family val="2"/>
        <charset val="238"/>
        <scheme val="minor"/>
      </rPr>
      <t>1</t>
    </r>
    <r>
      <rPr>
        <sz val="11"/>
        <rFont val="Calibri"/>
        <family val="2"/>
        <charset val="238"/>
        <scheme val="minor"/>
      </rPr>
      <t xml:space="preserve">
Distribution pipeline consumption </t>
    </r>
    <r>
      <rPr>
        <vertAlign val="superscript"/>
        <sz val="11"/>
        <rFont val="Calibri"/>
        <family val="2"/>
        <charset val="238"/>
        <scheme val="minor"/>
      </rPr>
      <t>1</t>
    </r>
  </si>
  <si>
    <r>
      <rPr>
        <b/>
        <sz val="11"/>
        <rFont val="Calibri"/>
        <family val="2"/>
        <charset val="238"/>
        <scheme val="minor"/>
      </rPr>
      <t xml:space="preserve">Szállítóvezetékről közvetlenül ellátott fogyasztása </t>
    </r>
    <r>
      <rPr>
        <b/>
        <vertAlign val="superscript"/>
        <sz val="11"/>
        <rFont val="Calibri"/>
        <family val="2"/>
        <charset val="238"/>
        <scheme val="minor"/>
      </rPr>
      <t>2</t>
    </r>
    <r>
      <rPr>
        <sz val="11"/>
        <rFont val="Calibri"/>
        <family val="2"/>
        <charset val="238"/>
        <scheme val="minor"/>
      </rPr>
      <t xml:space="preserve">
Consumption of direct transmission pipeline consumers </t>
    </r>
    <r>
      <rPr>
        <vertAlign val="superscript"/>
        <sz val="11"/>
        <rFont val="Calibri"/>
        <family val="2"/>
        <charset val="238"/>
        <scheme val="minor"/>
      </rPr>
      <t>2</t>
    </r>
  </si>
  <si>
    <r>
      <rPr>
        <b/>
        <sz val="11"/>
        <rFont val="Calibri"/>
        <family val="2"/>
        <charset val="238"/>
        <scheme val="minor"/>
      </rPr>
      <t>Szállítási rendszerüzemeltetők saját felhasználása</t>
    </r>
    <r>
      <rPr>
        <sz val="11"/>
        <rFont val="Calibri"/>
        <family val="2"/>
        <charset val="238"/>
        <scheme val="minor"/>
      </rPr>
      <t xml:space="preserve">
Own consumption of transmission system operators</t>
    </r>
  </si>
  <si>
    <r>
      <rPr>
        <b/>
        <sz val="11"/>
        <rFont val="Calibri"/>
        <family val="2"/>
        <charset val="238"/>
        <scheme val="minor"/>
      </rPr>
      <t>Egyéb felhasználás és egyenleg</t>
    </r>
    <r>
      <rPr>
        <sz val="11"/>
        <rFont val="Calibri"/>
        <family val="2"/>
        <charset val="238"/>
        <scheme val="minor"/>
      </rPr>
      <t xml:space="preserve">
Other uses and balance</t>
    </r>
  </si>
  <si>
    <r>
      <rPr>
        <b/>
        <sz val="11"/>
        <rFont val="Calibri"/>
        <family val="2"/>
        <charset val="238"/>
        <scheme val="minor"/>
      </rPr>
      <t xml:space="preserve">Hazai termelés </t>
    </r>
    <r>
      <rPr>
        <b/>
        <vertAlign val="superscript"/>
        <sz val="11"/>
        <rFont val="Calibri"/>
        <family val="2"/>
        <charset val="238"/>
        <scheme val="minor"/>
      </rPr>
      <t>3</t>
    </r>
    <r>
      <rPr>
        <sz val="11"/>
        <rFont val="Calibri"/>
        <family val="2"/>
        <charset val="238"/>
        <scheme val="minor"/>
      </rPr>
      <t xml:space="preserve">
Domestic production </t>
    </r>
    <r>
      <rPr>
        <vertAlign val="superscript"/>
        <sz val="11"/>
        <rFont val="Calibri"/>
        <family val="2"/>
        <charset val="238"/>
        <scheme val="minor"/>
      </rPr>
      <t>3</t>
    </r>
  </si>
  <si>
    <r>
      <rPr>
        <b/>
        <sz val="11"/>
        <rFont val="Calibri"/>
        <family val="2"/>
        <charset val="238"/>
        <scheme val="minor"/>
      </rPr>
      <t xml:space="preserve">Import </t>
    </r>
    <r>
      <rPr>
        <b/>
        <vertAlign val="superscript"/>
        <sz val="11"/>
        <rFont val="Calibri"/>
        <family val="2"/>
        <charset val="238"/>
        <scheme val="minor"/>
      </rPr>
      <t>4</t>
    </r>
    <r>
      <rPr>
        <sz val="11"/>
        <rFont val="Calibri"/>
        <family val="2"/>
        <charset val="238"/>
        <scheme val="minor"/>
      </rPr>
      <t xml:space="preserve">
Imports </t>
    </r>
    <r>
      <rPr>
        <vertAlign val="superscript"/>
        <sz val="11"/>
        <rFont val="Calibri"/>
        <family val="2"/>
        <charset val="238"/>
        <scheme val="minor"/>
      </rPr>
      <t>4</t>
    </r>
  </si>
  <si>
    <r>
      <rPr>
        <b/>
        <sz val="11"/>
        <rFont val="Calibri"/>
        <family val="2"/>
        <charset val="238"/>
        <scheme val="minor"/>
      </rPr>
      <t>Kitárolás</t>
    </r>
    <r>
      <rPr>
        <sz val="11"/>
        <rFont val="Calibri"/>
        <family val="2"/>
        <charset val="238"/>
        <scheme val="minor"/>
      </rPr>
      <t xml:space="preserve">
Extraction from storage</t>
    </r>
  </si>
  <si>
    <r>
      <rPr>
        <b/>
        <vertAlign val="superscript"/>
        <sz val="11"/>
        <rFont val="Calibri"/>
        <family val="2"/>
        <charset val="238"/>
        <scheme val="minor"/>
      </rPr>
      <t>1</t>
    </r>
    <r>
      <rPr>
        <b/>
        <sz val="11"/>
        <rFont val="Calibri"/>
        <family val="2"/>
        <charset val="238"/>
        <scheme val="minor"/>
      </rPr>
      <t xml:space="preserve"> Tartalmazza sziget- és részleges szigetüzemnek való átadást is </t>
    </r>
    <r>
      <rPr>
        <sz val="11"/>
        <rFont val="Calibri"/>
        <family val="2"/>
        <charset val="238"/>
        <scheme val="minor"/>
      </rPr>
      <t>| Contains delivery to (partial) isolated operation as well</t>
    </r>
  </si>
  <si>
    <r>
      <rPr>
        <b/>
        <vertAlign val="superscript"/>
        <sz val="11"/>
        <color theme="1"/>
        <rFont val="Calibri"/>
        <family val="2"/>
        <charset val="238"/>
      </rPr>
      <t>2</t>
    </r>
    <r>
      <rPr>
        <b/>
        <sz val="11"/>
        <color theme="1"/>
        <rFont val="Calibri"/>
        <family val="2"/>
        <charset val="238"/>
      </rPr>
      <t xml:space="preserve"> Nem tartalmazza a keverőköri átadást. |</t>
    </r>
    <r>
      <rPr>
        <sz val="11"/>
        <color theme="1"/>
        <rFont val="Calibri"/>
        <family val="2"/>
        <charset val="238"/>
        <scheme val="minor"/>
      </rPr>
      <t xml:space="preserve"> Does not include the blending circle delivery to producers.</t>
    </r>
  </si>
  <si>
    <r>
      <rPr>
        <b/>
        <vertAlign val="superscript"/>
        <sz val="11"/>
        <color theme="1"/>
        <rFont val="Calibri"/>
        <family val="2"/>
        <charset val="238"/>
      </rPr>
      <t>3</t>
    </r>
    <r>
      <rPr>
        <b/>
        <sz val="11"/>
        <color theme="1"/>
        <rFont val="Calibri"/>
        <family val="2"/>
        <charset val="238"/>
      </rPr>
      <t xml:space="preserve"> A termelőktől a szállítóvezetékbe átvett (keverőköri átadást is tartalmazó), bizonylatolt mennyiség. Nem tartalmazza a szigetüzembe táplált, a termelőktől közvetlenül a fogyasztóknak átadott, valamint a földgáztermelők saját termeléséből felhasznált földgázt. </t>
    </r>
    <r>
      <rPr>
        <sz val="11"/>
        <color theme="1"/>
        <rFont val="Calibri"/>
        <family val="2"/>
        <charset val="238"/>
      </rPr>
      <t>| Documented volume received from producers to the transmission pipeline (including blending circle delivery). Does not include gas fed into isolated operation, gas directly delivered from producers to consumers, or the gas used from the own production of natural gas producers.</t>
    </r>
  </si>
  <si>
    <r>
      <rPr>
        <b/>
        <vertAlign val="superscript"/>
        <sz val="11"/>
        <color theme="1"/>
        <rFont val="Calibri"/>
        <family val="2"/>
        <charset val="238"/>
      </rPr>
      <t>4</t>
    </r>
    <r>
      <rPr>
        <b/>
        <sz val="11"/>
        <color theme="1"/>
        <rFont val="Calibri"/>
        <family val="2"/>
        <charset val="238"/>
      </rPr>
      <t xml:space="preserve"> Nem tartalmazza a tranzitcélú átvételt/átadást</t>
    </r>
    <r>
      <rPr>
        <sz val="11"/>
        <color theme="1"/>
        <rFont val="Calibri"/>
        <family val="2"/>
        <charset val="238"/>
        <scheme val="minor"/>
      </rPr>
      <t>. | Does not include takeover for transit.</t>
    </r>
  </si>
  <si>
    <t>2.4 FÖLDGÁZ CSÚCSNAPI ADATOK [kWh]</t>
  </si>
  <si>
    <t>A napi középhőmérséklet tengelye a jobb oldalon található, fordított irányban, mivel a földgázfelhasználás fordítottan arányos a napi középhőmérséklettel.</t>
  </si>
  <si>
    <t>The axis of the daily mean can be found on the diagram's right side, in reverse direction as the daily natural gas consumption has a reverse correlation to the daily mean temperature</t>
  </si>
  <si>
    <t>2021-2022-es évek napi földgázfelhasználása, és az elmúlt 5 év napi minimum és maximum értékei
Daily natural gas use of 2021 and 2022, and the minimal and maximal daily volumes of the past 5 years</t>
  </si>
  <si>
    <t>HATÁRKERESZTEZŐ, TERMELŐI ÉS TÁROLÓI PONTOK NAPI KAPACITÁSKIHASZNÁLTSÁGA [%]</t>
  </si>
  <si>
    <t>DAILY CAPACITY UTILIZATION OF THE CROSS BORDER, NATURAL GAS PRODUCTION AND STORAGE POINTS [%]</t>
  </si>
  <si>
    <t>Kapacitáskihasználtság: Az adott ponton mért tény forgalom és az elérhető napi fizikai kapacitás hányadosa.</t>
  </si>
  <si>
    <t>Capacity utilization: The quotient of the daily measured fact volume and the daily physical kapacity.</t>
  </si>
  <si>
    <t>A 100% feletti kapacitáskihasználtság esetén az adott hálózati pont a nem-megszakítható technikai kapacitásai felett üzemelt.</t>
  </si>
  <si>
    <t>In the case when capacity utilization is above 100%, the given network point was operating above its non-interruptable technical capacity.</t>
  </si>
  <si>
    <r>
      <t>Szállítórendszer földgázmérlege [TWh, millió m</t>
    </r>
    <r>
      <rPr>
        <vertAlign val="superscript"/>
        <sz val="11"/>
        <color theme="1"/>
        <rFont val="Calibri"/>
        <family val="2"/>
        <charset val="238"/>
        <scheme val="minor"/>
      </rPr>
      <t>3</t>
    </r>
    <r>
      <rPr>
        <sz val="11"/>
        <color theme="1"/>
        <rFont val="Calibri"/>
        <family val="2"/>
        <charset val="238"/>
        <scheme val="minor"/>
      </rPr>
      <t>]</t>
    </r>
  </si>
  <si>
    <r>
      <t>Natural gas balance of the transmission network [TWh, million m</t>
    </r>
    <r>
      <rPr>
        <vertAlign val="superscript"/>
        <sz val="11"/>
        <color theme="1"/>
        <rFont val="Calibri"/>
        <family val="2"/>
        <charset val="238"/>
        <scheme val="minor"/>
      </rPr>
      <t>3</t>
    </r>
    <r>
      <rPr>
        <sz val="11"/>
        <color theme="1"/>
        <rFont val="Calibri"/>
        <family val="2"/>
        <charset val="238"/>
        <scheme val="minor"/>
      </rPr>
      <t>]</t>
    </r>
  </si>
  <si>
    <t>MÉRTÉKEGYSÉG – UNIT OF MEASUREMENT</t>
  </si>
  <si>
    <r>
      <t xml:space="preserve">Év </t>
    </r>
    <r>
      <rPr>
        <sz val="11"/>
        <color theme="1"/>
        <rFont val="Calibri"/>
        <family val="2"/>
        <charset val="238"/>
        <scheme val="minor"/>
      </rPr>
      <t>- Year</t>
    </r>
  </si>
  <si>
    <r>
      <t xml:space="preserve">Szállítóvezetéki nyitókészlet
</t>
    </r>
    <r>
      <rPr>
        <sz val="11"/>
        <color theme="1"/>
        <rFont val="Calibri"/>
        <family val="2"/>
        <charset val="238"/>
      </rPr>
      <t>Opening stocks in the transmission pipeline</t>
    </r>
  </si>
  <si>
    <r>
      <t>Hazai termelésből szállítóvezetékre átvett</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rPr>
      <t>Natural gas received from domestic producers to the distribution and transmission pipeline</t>
    </r>
    <r>
      <rPr>
        <vertAlign val="superscript"/>
        <sz val="11"/>
        <color theme="1"/>
        <rFont val="Calibri"/>
        <family val="2"/>
        <charset val="238"/>
      </rPr>
      <t>1</t>
    </r>
  </si>
  <si>
    <r>
      <t>Szállítóvezetéki átvétel importból</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Import</t>
    </r>
    <r>
      <rPr>
        <vertAlign val="superscript"/>
        <sz val="11"/>
        <color theme="1"/>
        <rFont val="Calibri"/>
        <family val="2"/>
        <charset val="238"/>
        <scheme val="minor"/>
      </rPr>
      <t>2</t>
    </r>
  </si>
  <si>
    <r>
      <t xml:space="preserve">Tranzit célú szállítóvezetéki átvétel
</t>
    </r>
    <r>
      <rPr>
        <sz val="11"/>
        <color theme="1"/>
        <rFont val="Calibri"/>
        <family val="2"/>
        <charset val="238"/>
      </rPr>
      <t>Takeover for transit in the transmission pipeline</t>
    </r>
  </si>
  <si>
    <r>
      <t>Szállítóvezetékbe való átvétel földalatti tárolóból</t>
    </r>
    <r>
      <rPr>
        <b/>
        <vertAlign val="superscript"/>
        <sz val="11"/>
        <color theme="1"/>
        <rFont val="Calibri"/>
        <family val="2"/>
        <charset val="238"/>
        <scheme val="minor"/>
      </rPr>
      <t>4</t>
    </r>
    <r>
      <rPr>
        <b/>
        <sz val="11"/>
        <color theme="1"/>
        <rFont val="Calibri"/>
        <family val="2"/>
        <charset val="238"/>
        <scheme val="minor"/>
      </rPr>
      <t xml:space="preserve">
</t>
    </r>
    <r>
      <rPr>
        <sz val="11"/>
        <color theme="1"/>
        <rFont val="Calibri"/>
        <family val="2"/>
        <charset val="238"/>
        <scheme val="minor"/>
      </rPr>
      <t>Withdrawal from storage facility</t>
    </r>
    <r>
      <rPr>
        <vertAlign val="superscript"/>
        <sz val="11"/>
        <color theme="1"/>
        <rFont val="Calibri"/>
        <family val="2"/>
        <charset val="238"/>
        <scheme val="minor"/>
      </rPr>
      <t>4</t>
    </r>
  </si>
  <si>
    <r>
      <t xml:space="preserve">Szállítóvezetéki nyitókészlet és átvétel összesen
</t>
    </r>
    <r>
      <rPr>
        <sz val="11"/>
        <color theme="1"/>
        <rFont val="Calibri"/>
        <family val="2"/>
        <charset val="238"/>
        <scheme val="minor"/>
      </rPr>
      <t>Total o</t>
    </r>
    <r>
      <rPr>
        <sz val="11"/>
        <color theme="1"/>
        <rFont val="Calibri"/>
        <family val="2"/>
        <charset val="238"/>
      </rPr>
      <t>pening stocks and takeover in the transmission pipeline</t>
    </r>
  </si>
  <si>
    <r>
      <t xml:space="preserve">Szállítóvezetékből való átadás belföldi felhasználásra
</t>
    </r>
    <r>
      <rPr>
        <sz val="11"/>
        <color theme="1"/>
        <rFont val="Calibri"/>
        <family val="2"/>
        <charset val="238"/>
      </rPr>
      <t>Delivered from the transmission pipeline to inland consumption</t>
    </r>
  </si>
  <si>
    <r>
      <rPr>
        <b/>
        <sz val="11"/>
        <color theme="1"/>
        <rFont val="Calibri"/>
        <family val="2"/>
        <charset val="238"/>
        <scheme val="minor"/>
      </rPr>
      <t>ebből: szállítóvezetéki felhasználóknak átadott</t>
    </r>
    <r>
      <rPr>
        <b/>
        <vertAlign val="superscript"/>
        <sz val="11"/>
        <color theme="1"/>
        <rFont val="Calibri"/>
        <family val="2"/>
        <charset val="238"/>
        <scheme val="minor"/>
      </rPr>
      <t>3</t>
    </r>
    <r>
      <rPr>
        <sz val="11"/>
        <color theme="1"/>
        <rFont val="Calibri"/>
        <family val="2"/>
        <charset val="238"/>
        <scheme val="minor"/>
      </rPr>
      <t xml:space="preserve">
of which, </t>
    </r>
    <r>
      <rPr>
        <sz val="11"/>
        <color theme="1"/>
        <rFont val="Calibri"/>
        <family val="2"/>
        <charset val="238"/>
      </rPr>
      <t>delivery from transmission pipeline to direct transmission pipeline consumers</t>
    </r>
    <r>
      <rPr>
        <vertAlign val="superscript"/>
        <sz val="11"/>
        <color theme="1"/>
        <rFont val="Calibri"/>
        <family val="2"/>
        <charset val="238"/>
      </rPr>
      <t>3</t>
    </r>
  </si>
  <si>
    <r>
      <rPr>
        <b/>
        <sz val="11"/>
        <color theme="1"/>
        <rFont val="Calibri"/>
        <family val="2"/>
        <charset val="238"/>
      </rPr>
      <t>elosztóhálózatra átadott</t>
    </r>
    <r>
      <rPr>
        <sz val="11"/>
        <color theme="1"/>
        <rFont val="Calibri"/>
        <family val="2"/>
        <charset val="238"/>
        <scheme val="minor"/>
      </rPr>
      <t xml:space="preserve">
delivery from transmission pipeline to distribution pipeline</t>
    </r>
  </si>
  <si>
    <r>
      <rPr>
        <b/>
        <sz val="11"/>
        <color theme="1"/>
        <rFont val="Calibri"/>
        <family val="2"/>
        <charset val="238"/>
      </rPr>
      <t>sziget és fél-szigetüzemnek átadás</t>
    </r>
    <r>
      <rPr>
        <sz val="11"/>
        <color theme="1"/>
        <rFont val="Calibri"/>
        <family val="2"/>
        <charset val="238"/>
        <scheme val="minor"/>
      </rPr>
      <t xml:space="preserve">
delivery from transmission pipeline to (semi) separated pipeline</t>
    </r>
  </si>
  <si>
    <r>
      <rPr>
        <b/>
        <sz val="11"/>
        <color theme="1"/>
        <rFont val="Calibri"/>
        <family val="2"/>
        <charset val="238"/>
      </rPr>
      <t>keverőkörre átadott</t>
    </r>
    <r>
      <rPr>
        <sz val="11"/>
        <color theme="1"/>
        <rFont val="Calibri"/>
        <family val="2"/>
        <charset val="238"/>
        <scheme val="minor"/>
      </rPr>
      <t xml:space="preserve">
blending circle delivery to producers</t>
    </r>
  </si>
  <si>
    <r>
      <rPr>
        <b/>
        <sz val="11"/>
        <color theme="1"/>
        <rFont val="Calibri"/>
        <family val="2"/>
        <charset val="238"/>
      </rPr>
      <t>saját felhasználás és veszteség</t>
    </r>
    <r>
      <rPr>
        <sz val="11"/>
        <color theme="1"/>
        <rFont val="Calibri"/>
        <family val="2"/>
        <charset val="238"/>
        <scheme val="minor"/>
      </rPr>
      <t xml:space="preserve">
own consumption and losses</t>
    </r>
  </si>
  <si>
    <r>
      <rPr>
        <b/>
        <sz val="11"/>
        <color theme="1"/>
        <rFont val="Calibri"/>
        <family val="2"/>
        <charset val="238"/>
      </rPr>
      <t>egyéb felhasználás és egyenleg</t>
    </r>
    <r>
      <rPr>
        <sz val="11"/>
        <color theme="1"/>
        <rFont val="Calibri"/>
        <family val="2"/>
        <charset val="238"/>
        <scheme val="minor"/>
      </rPr>
      <t xml:space="preserve">
other uses and balance</t>
    </r>
  </si>
  <si>
    <r>
      <t>Szállítóvezetéki átadás exportra</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Export</t>
    </r>
    <r>
      <rPr>
        <vertAlign val="superscript"/>
        <sz val="11"/>
        <color theme="1"/>
        <rFont val="Calibri"/>
        <family val="2"/>
        <charset val="238"/>
        <scheme val="minor"/>
      </rPr>
      <t>2</t>
    </r>
  </si>
  <si>
    <r>
      <rPr>
        <b/>
        <sz val="11"/>
        <color theme="1"/>
        <rFont val="Calibri"/>
        <family val="2"/>
        <charset val="238"/>
      </rPr>
      <t>Szállítóvezetéki átadás tranzitra</t>
    </r>
    <r>
      <rPr>
        <sz val="11"/>
        <color theme="1"/>
        <rFont val="Calibri"/>
        <family val="2"/>
        <charset val="238"/>
      </rPr>
      <t xml:space="preserve">
Transmission for transit</t>
    </r>
  </si>
  <si>
    <r>
      <t>Átadás szállítóvezetékből földalatti tárolóba</t>
    </r>
    <r>
      <rPr>
        <b/>
        <vertAlign val="superscript"/>
        <sz val="11"/>
        <color theme="1"/>
        <rFont val="Calibri"/>
        <family val="2"/>
        <charset val="238"/>
        <scheme val="minor"/>
      </rPr>
      <t>4</t>
    </r>
    <r>
      <rPr>
        <b/>
        <sz val="11"/>
        <color theme="1"/>
        <rFont val="Calibri"/>
        <family val="2"/>
        <charset val="238"/>
        <scheme val="minor"/>
      </rPr>
      <t xml:space="preserve">
</t>
    </r>
    <r>
      <rPr>
        <sz val="11"/>
        <color theme="1"/>
        <rFont val="Calibri"/>
        <family val="2"/>
        <charset val="238"/>
        <scheme val="minor"/>
      </rPr>
      <t>Injection to storage</t>
    </r>
    <r>
      <rPr>
        <vertAlign val="superscript"/>
        <sz val="11"/>
        <color theme="1"/>
        <rFont val="Calibri"/>
        <family val="2"/>
        <charset val="238"/>
        <scheme val="minor"/>
      </rPr>
      <t>4</t>
    </r>
  </si>
  <si>
    <r>
      <t xml:space="preserve">Szállítóvezetéki zárókészlet
</t>
    </r>
    <r>
      <rPr>
        <sz val="11"/>
        <color theme="1"/>
        <rFont val="Calibri"/>
        <family val="2"/>
        <charset val="238"/>
      </rPr>
      <t>Closing stock in the transmisson pipeline</t>
    </r>
  </si>
  <si>
    <r>
      <t>BELFÖLDI FÖLDGÁZFELHASZNÁLÁS</t>
    </r>
    <r>
      <rPr>
        <b/>
        <vertAlign val="superscript"/>
        <sz val="11"/>
        <color theme="1"/>
        <rFont val="Calibri"/>
        <family val="2"/>
        <charset val="238"/>
        <scheme val="minor"/>
      </rPr>
      <t>5</t>
    </r>
    <r>
      <rPr>
        <b/>
        <sz val="11"/>
        <color theme="1"/>
        <rFont val="Calibri"/>
        <family val="2"/>
        <charset val="238"/>
        <scheme val="minor"/>
      </rPr>
      <t xml:space="preserve">
</t>
    </r>
    <r>
      <rPr>
        <sz val="11"/>
        <color theme="1"/>
        <rFont val="Calibri"/>
        <family val="2"/>
        <charset val="238"/>
      </rPr>
      <t>DOMESTIC CONSUMPTION</t>
    </r>
    <r>
      <rPr>
        <vertAlign val="superscript"/>
        <sz val="11"/>
        <color theme="1"/>
        <rFont val="Calibri"/>
        <family val="2"/>
        <charset val="238"/>
      </rPr>
      <t>5</t>
    </r>
  </si>
  <si>
    <r>
      <t>Belföldi földgázfelhasználás:</t>
    </r>
    <r>
      <rPr>
        <b/>
        <vertAlign val="superscript"/>
        <sz val="11"/>
        <rFont val="Calibri"/>
        <family val="2"/>
        <charset val="238"/>
        <scheme val="minor"/>
      </rPr>
      <t>5</t>
    </r>
    <r>
      <rPr>
        <b/>
        <sz val="11"/>
        <rFont val="Calibri"/>
        <family val="2"/>
        <charset val="238"/>
        <scheme val="minor"/>
      </rPr>
      <t xml:space="preserve">
</t>
    </r>
    <r>
      <rPr>
        <sz val="11"/>
        <rFont val="Calibri"/>
        <family val="2"/>
        <charset val="238"/>
      </rPr>
      <t>Domestic consumption:</t>
    </r>
    <r>
      <rPr>
        <vertAlign val="superscript"/>
        <sz val="11"/>
        <rFont val="Calibri"/>
        <family val="2"/>
        <charset val="238"/>
      </rPr>
      <t>5</t>
    </r>
  </si>
  <si>
    <r>
      <rPr>
        <b/>
        <vertAlign val="superscript"/>
        <sz val="11"/>
        <color theme="1"/>
        <rFont val="Calibri"/>
        <family val="2"/>
        <charset val="238"/>
      </rPr>
      <t>1</t>
    </r>
    <r>
      <rPr>
        <b/>
        <sz val="11"/>
        <color theme="1"/>
        <rFont val="Calibri"/>
        <family val="2"/>
        <charset val="238"/>
      </rPr>
      <t xml:space="preserve"> A termelőktől a szállítóvezetékbe átvett (keverőköri átadást is tartalmazó), bizonylatolt mennyiség. Nem tartalmazza a szigetüzembe táplált, a termelőktől közvetlenül a fogyasztóknak átadott, valamint a földgáztermelők saját termeléséből felhasznált földgázt. | </t>
    </r>
    <r>
      <rPr>
        <sz val="11"/>
        <color theme="1"/>
        <rFont val="Calibri"/>
        <family val="2"/>
        <charset val="238"/>
        <scheme val="minor"/>
      </rPr>
      <t>Does not include delivery to blending circle, gas fed into isolated operation, gas directly transferred from producers to consumers, and gas used from the own production of natural gas producers.</t>
    </r>
  </si>
  <si>
    <r>
      <rPr>
        <b/>
        <vertAlign val="superscript"/>
        <sz val="11"/>
        <color theme="1"/>
        <rFont val="Calibri"/>
        <family val="2"/>
        <charset val="238"/>
      </rPr>
      <t>2</t>
    </r>
    <r>
      <rPr>
        <b/>
        <sz val="11"/>
        <color theme="1"/>
        <rFont val="Calibri"/>
        <family val="2"/>
        <charset val="238"/>
      </rPr>
      <t xml:space="preserve"> Nem tartalmazza a tranzit célú átvételt/átadást</t>
    </r>
    <r>
      <rPr>
        <sz val="11"/>
        <color theme="1"/>
        <rFont val="Calibri"/>
        <family val="2"/>
        <charset val="238"/>
        <scheme val="minor"/>
      </rPr>
      <t>. | Does not include transit.</t>
    </r>
  </si>
  <si>
    <r>
      <rPr>
        <b/>
        <vertAlign val="superscript"/>
        <sz val="11"/>
        <color theme="1"/>
        <rFont val="Calibri"/>
        <family val="2"/>
        <charset val="238"/>
      </rPr>
      <t>3</t>
    </r>
    <r>
      <rPr>
        <b/>
        <sz val="11"/>
        <color theme="1"/>
        <rFont val="Calibri"/>
        <family val="2"/>
        <charset val="238"/>
      </rPr>
      <t xml:space="preserve"> Nem tartalmazza a keverőköri átadást. |</t>
    </r>
    <r>
      <rPr>
        <sz val="11"/>
        <color theme="1"/>
        <rFont val="Calibri"/>
        <family val="2"/>
        <charset val="238"/>
        <scheme val="minor"/>
      </rPr>
      <t xml:space="preserve"> Does not include the blending circle delivery to producers.</t>
    </r>
  </si>
  <si>
    <r>
      <rPr>
        <b/>
        <vertAlign val="superscript"/>
        <sz val="11"/>
        <color theme="1"/>
        <rFont val="Calibri"/>
        <family val="2"/>
        <charset val="238"/>
        <scheme val="minor"/>
      </rPr>
      <t xml:space="preserve">4 </t>
    </r>
    <r>
      <rPr>
        <b/>
        <sz val="11"/>
        <color theme="1"/>
        <rFont val="Calibri"/>
        <family val="2"/>
        <charset val="238"/>
        <scheme val="minor"/>
      </rPr>
      <t>Fizikai adatok.</t>
    </r>
    <r>
      <rPr>
        <sz val="11"/>
        <color theme="1"/>
        <rFont val="Calibri"/>
        <family val="2"/>
        <charset val="238"/>
        <scheme val="minor"/>
      </rPr>
      <t xml:space="preserve"> | Physical data.</t>
    </r>
  </si>
  <si>
    <r>
      <rPr>
        <b/>
        <vertAlign val="superscript"/>
        <sz val="11"/>
        <color theme="1"/>
        <rFont val="Calibri"/>
        <family val="2"/>
        <charset val="238"/>
        <scheme val="minor"/>
      </rPr>
      <t>5</t>
    </r>
    <r>
      <rPr>
        <b/>
        <sz val="11"/>
        <color theme="1"/>
        <rFont val="Calibri"/>
        <family val="2"/>
        <charset val="238"/>
        <scheme val="minor"/>
      </rPr>
      <t xml:space="preserve"> Nem tartalmazza azon földgázmennyiséget amit a termelők közvetlenül végfelhasználóknak adnak át, a termálvíz kisérőgázt valamint a hazai metántermelést. Az országos földgázmérleget a 2.7-es táblázat tartalmazza.| Does not include gas directly transferred from producers to consumers, gas used from the own production of natural gas producers, methane production and gases accompanying thermal water extraction. The domestic natural gas balance is found in table 2.7.</t>
    </r>
  </si>
  <si>
    <r>
      <rPr>
        <b/>
        <sz val="11"/>
        <color theme="1"/>
        <rFont val="Calibri"/>
        <family val="2"/>
        <charset val="238"/>
      </rPr>
      <t>A tárolónak átadás nem egyezik meg a 2.11-es táblázat betárolás oszlopával, mivel nem tartalmazza a tárolók nem szállítóvezetékről történő földgáz átvételét.</t>
    </r>
    <r>
      <rPr>
        <sz val="11"/>
        <color theme="1"/>
        <rFont val="Calibri"/>
        <family val="2"/>
        <charset val="238"/>
        <scheme val="minor"/>
      </rPr>
      <t xml:space="preserve"> | The injection to storage is not equal to table 2.11's injection cloumn, as this table does not contain the injection from outside to the transmission system.</t>
    </r>
  </si>
  <si>
    <r>
      <rPr>
        <b/>
        <sz val="11"/>
        <color theme="1"/>
        <rFont val="Calibri"/>
        <family val="2"/>
        <charset val="238"/>
      </rPr>
      <t>A tárolóból átvétel nem egyezik meg a 2.11-es táblázat kitárolás oszlopával, mivel nem tartalmazza a tárolók nem szállítóvezetékre történő földgáz átadását.</t>
    </r>
    <r>
      <rPr>
        <sz val="11"/>
        <color theme="1"/>
        <rFont val="Calibri"/>
        <family val="2"/>
        <charset val="238"/>
        <scheme val="minor"/>
      </rPr>
      <t xml:space="preserve"> | The withdrawal from storage is not equal to table 2.11's withdrawal cloumn, as this table does not contain the withdrawal outside of the transmission system.</t>
    </r>
  </si>
  <si>
    <t>SZÁLLÍTÓRENDSZER FÖLDGÁZMÉRLEGE HAVI BONTÁSBAN [2022, GWh]</t>
  </si>
  <si>
    <t>NATURAL GAS BALANCE OF THE TRANSMISSION SYSTEM BY MONTH [2022, GWh]</t>
  </si>
  <si>
    <r>
      <t xml:space="preserve">Időszak </t>
    </r>
    <r>
      <rPr>
        <sz val="11"/>
        <color theme="1"/>
        <rFont val="Calibri"/>
        <family val="2"/>
        <charset val="238"/>
        <scheme val="minor"/>
      </rPr>
      <t>- Period</t>
    </r>
  </si>
  <si>
    <t>2022. jan. | JAN</t>
  </si>
  <si>
    <t>2022. febr. | FEB</t>
  </si>
  <si>
    <t>2022. márc. | MAR</t>
  </si>
  <si>
    <t>2022. ápr. | APR</t>
  </si>
  <si>
    <t>2022. máj. | MAY</t>
  </si>
  <si>
    <t>2022. jún. | JUN</t>
  </si>
  <si>
    <t>2022. júl. | JUL</t>
  </si>
  <si>
    <t>2022. aug. | AUG</t>
  </si>
  <si>
    <t>2022. szept. | SEPT</t>
  </si>
  <si>
    <t>2022. okt. | OCT</t>
  </si>
  <si>
    <t>2022. nov. | NOV</t>
  </si>
  <si>
    <t>2022. dec. | DEC</t>
  </si>
  <si>
    <r>
      <t xml:space="preserve">Hazai termelésből szállítóvezetékre átvett </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rPr>
      <t xml:space="preserve">Natural gas received from domestic producers to the transmission pipeline </t>
    </r>
    <r>
      <rPr>
        <vertAlign val="superscript"/>
        <sz val="11"/>
        <color theme="1"/>
        <rFont val="Calibri"/>
        <family val="2"/>
        <charset val="238"/>
      </rPr>
      <t>1</t>
    </r>
  </si>
  <si>
    <r>
      <t>Szállítóvezetéki átvétel importból</t>
    </r>
    <r>
      <rPr>
        <b/>
        <vertAlign val="superscript"/>
        <sz val="11"/>
        <color theme="1"/>
        <rFont val="Calibri"/>
        <family val="2"/>
        <charset val="238"/>
        <scheme val="minor"/>
      </rPr>
      <t xml:space="preserve"> 2</t>
    </r>
    <r>
      <rPr>
        <b/>
        <sz val="11"/>
        <color theme="1"/>
        <rFont val="Calibri"/>
        <family val="2"/>
        <charset val="238"/>
        <scheme val="minor"/>
      </rPr>
      <t xml:space="preserve">
</t>
    </r>
    <r>
      <rPr>
        <sz val="11"/>
        <color theme="1"/>
        <rFont val="Calibri"/>
        <family val="2"/>
        <charset val="238"/>
        <scheme val="minor"/>
      </rPr>
      <t xml:space="preserve">Import </t>
    </r>
    <r>
      <rPr>
        <vertAlign val="superscript"/>
        <sz val="11"/>
        <color theme="1"/>
        <rFont val="Calibri"/>
        <family val="2"/>
        <charset val="238"/>
        <scheme val="minor"/>
      </rPr>
      <t>2</t>
    </r>
  </si>
  <si>
    <r>
      <t xml:space="preserve">Szállítóvezetékbe való átvétel föld alatti tárolóból </t>
    </r>
    <r>
      <rPr>
        <b/>
        <vertAlign val="superscript"/>
        <sz val="11"/>
        <color theme="1"/>
        <rFont val="Calibri"/>
        <family val="2"/>
        <charset val="238"/>
        <scheme val="minor"/>
      </rPr>
      <t>4</t>
    </r>
    <r>
      <rPr>
        <b/>
        <sz val="11"/>
        <color theme="1"/>
        <rFont val="Calibri"/>
        <family val="2"/>
        <charset val="238"/>
        <scheme val="minor"/>
      </rPr>
      <t xml:space="preserve">
</t>
    </r>
    <r>
      <rPr>
        <sz val="11"/>
        <color theme="1"/>
        <rFont val="Calibri"/>
        <family val="2"/>
        <charset val="238"/>
        <scheme val="minor"/>
      </rPr>
      <t xml:space="preserve">Withdrawal from underground storage facility </t>
    </r>
    <r>
      <rPr>
        <vertAlign val="superscript"/>
        <sz val="11"/>
        <color theme="1"/>
        <rFont val="Calibri"/>
        <family val="2"/>
        <charset val="238"/>
        <scheme val="minor"/>
      </rPr>
      <t>4</t>
    </r>
  </si>
  <si>
    <r>
      <t xml:space="preserve">Szállítóvezetékből való átadás belföldi felhasználásra
</t>
    </r>
    <r>
      <rPr>
        <sz val="11"/>
        <color theme="1"/>
        <rFont val="Calibri"/>
        <family val="2"/>
        <charset val="238"/>
      </rPr>
      <t>Delivered from the transmission pipeline to domestic consumption</t>
    </r>
  </si>
  <si>
    <r>
      <rPr>
        <b/>
        <sz val="11"/>
        <color theme="1"/>
        <rFont val="Calibri"/>
        <family val="2"/>
        <charset val="238"/>
        <scheme val="minor"/>
      </rPr>
      <t xml:space="preserve">ebből: szállítóvezetéki felhasználóknak átadott </t>
    </r>
    <r>
      <rPr>
        <b/>
        <vertAlign val="superscript"/>
        <sz val="11"/>
        <color theme="1"/>
        <rFont val="Calibri"/>
        <family val="2"/>
        <charset val="238"/>
        <scheme val="minor"/>
      </rPr>
      <t>3</t>
    </r>
    <r>
      <rPr>
        <sz val="11"/>
        <color theme="1"/>
        <rFont val="Calibri"/>
        <family val="2"/>
        <charset val="238"/>
        <scheme val="minor"/>
      </rPr>
      <t xml:space="preserve">
of which, </t>
    </r>
    <r>
      <rPr>
        <sz val="11"/>
        <color theme="1"/>
        <rFont val="Calibri"/>
        <family val="2"/>
        <charset val="238"/>
      </rPr>
      <t xml:space="preserve">delivery from transmission pipeline to direct transmission pipeline consumers </t>
    </r>
    <r>
      <rPr>
        <vertAlign val="superscript"/>
        <sz val="11"/>
        <color theme="1"/>
        <rFont val="Calibri"/>
        <family val="2"/>
        <charset val="238"/>
      </rPr>
      <t>3</t>
    </r>
  </si>
  <si>
    <r>
      <rPr>
        <b/>
        <sz val="11"/>
        <color theme="1"/>
        <rFont val="Calibri"/>
        <family val="2"/>
        <charset val="238"/>
      </rPr>
      <t>sziget- és részleges szigetüzemnek átadás</t>
    </r>
    <r>
      <rPr>
        <sz val="11"/>
        <color theme="1"/>
        <rFont val="Calibri"/>
        <family val="2"/>
        <charset val="238"/>
        <scheme val="minor"/>
      </rPr>
      <t xml:space="preserve">
delivery from transmission pipeline to (partial) isolated operation</t>
    </r>
  </si>
  <si>
    <r>
      <t xml:space="preserve">Szállítóvezetéki átadás exportra </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 xml:space="preserve">Export </t>
    </r>
    <r>
      <rPr>
        <vertAlign val="superscript"/>
        <sz val="11"/>
        <color theme="1"/>
        <rFont val="Calibri"/>
        <family val="2"/>
        <charset val="238"/>
        <scheme val="minor"/>
      </rPr>
      <t>2</t>
    </r>
  </si>
  <si>
    <r>
      <t xml:space="preserve">Átadás szállítóvezetékből föld alatti tárolóba </t>
    </r>
    <r>
      <rPr>
        <b/>
        <vertAlign val="superscript"/>
        <sz val="11"/>
        <color theme="1"/>
        <rFont val="Calibri"/>
        <family val="2"/>
        <charset val="238"/>
        <scheme val="minor"/>
      </rPr>
      <t>4</t>
    </r>
    <r>
      <rPr>
        <b/>
        <sz val="11"/>
        <color theme="1"/>
        <rFont val="Calibri"/>
        <family val="2"/>
        <charset val="238"/>
        <scheme val="minor"/>
      </rPr>
      <t xml:space="preserve">
</t>
    </r>
    <r>
      <rPr>
        <sz val="11"/>
        <color theme="1"/>
        <rFont val="Calibri"/>
        <family val="2"/>
        <charset val="238"/>
        <scheme val="minor"/>
      </rPr>
      <t xml:space="preserve">Injection to underground storage </t>
    </r>
    <r>
      <rPr>
        <vertAlign val="superscript"/>
        <sz val="11"/>
        <color theme="1"/>
        <rFont val="Calibri"/>
        <family val="2"/>
        <charset val="238"/>
        <scheme val="minor"/>
      </rPr>
      <t>4</t>
    </r>
  </si>
  <si>
    <r>
      <t xml:space="preserve">Belföldi földgázfelhasználás: </t>
    </r>
    <r>
      <rPr>
        <b/>
        <vertAlign val="superscript"/>
        <sz val="11"/>
        <color theme="1"/>
        <rFont val="Calibri"/>
        <family val="2"/>
        <charset val="238"/>
        <scheme val="minor"/>
      </rPr>
      <t>5</t>
    </r>
    <r>
      <rPr>
        <b/>
        <sz val="11"/>
        <color theme="1"/>
        <rFont val="Calibri"/>
        <family val="2"/>
        <charset val="238"/>
        <scheme val="minor"/>
      </rPr>
      <t xml:space="preserve">
</t>
    </r>
    <r>
      <rPr>
        <sz val="11"/>
        <color theme="1"/>
        <rFont val="Calibri"/>
        <family val="2"/>
        <charset val="238"/>
      </rPr>
      <t xml:space="preserve">Domestic consumption: </t>
    </r>
    <r>
      <rPr>
        <vertAlign val="superscript"/>
        <sz val="11"/>
        <color theme="1"/>
        <rFont val="Calibri"/>
        <family val="2"/>
        <charset val="238"/>
      </rPr>
      <t>5</t>
    </r>
  </si>
  <si>
    <r>
      <rPr>
        <b/>
        <vertAlign val="superscript"/>
        <sz val="11"/>
        <color theme="1"/>
        <rFont val="Calibri"/>
        <family val="2"/>
        <charset val="238"/>
      </rPr>
      <t>1</t>
    </r>
    <r>
      <rPr>
        <b/>
        <sz val="11"/>
        <color theme="1"/>
        <rFont val="Calibri"/>
        <family val="2"/>
        <charset val="238"/>
      </rPr>
      <t xml:space="preserve"> A termelőktől a szállítóvezetékbe átvett (keverőköri átadást is tartalmazó), bizonylatolt mennyiség. Nem tartalmazza a szigetüzembe táplált, a termelőktől közvetlenül a fogyasztóknak átadott, valamint a földgáztermelők saját termeléséből felhasznált földgázt. </t>
    </r>
    <r>
      <rPr>
        <sz val="11"/>
        <color theme="1"/>
        <rFont val="Calibri"/>
        <family val="2"/>
        <charset val="238"/>
      </rPr>
      <t>| Documented volume received from producers to the transmission pipeline (including blending circle delivery). Does not include gas fed into isolated operation, gas directly delivered from producers to consumers, or the gas used from the own production of natural gas producers.</t>
    </r>
  </si>
  <si>
    <r>
      <rPr>
        <b/>
        <vertAlign val="superscript"/>
        <sz val="11"/>
        <color theme="1"/>
        <rFont val="Calibri"/>
        <family val="2"/>
        <charset val="238"/>
      </rPr>
      <t>2</t>
    </r>
    <r>
      <rPr>
        <b/>
        <sz val="11"/>
        <color theme="1"/>
        <rFont val="Calibri"/>
        <family val="2"/>
        <charset val="238"/>
      </rPr>
      <t xml:space="preserve"> Nem tartalmazza a tranzitcélú átvételt/átadást</t>
    </r>
    <r>
      <rPr>
        <sz val="11"/>
        <color theme="1"/>
        <rFont val="Calibri"/>
        <family val="2"/>
        <charset val="238"/>
        <scheme val="minor"/>
      </rPr>
      <t>. | Does not include takeover for transit.</t>
    </r>
  </si>
  <si>
    <r>
      <rPr>
        <b/>
        <vertAlign val="superscript"/>
        <sz val="11"/>
        <color theme="1"/>
        <rFont val="Calibri"/>
        <family val="2"/>
        <charset val="238"/>
        <scheme val="minor"/>
      </rPr>
      <t>4</t>
    </r>
    <r>
      <rPr>
        <b/>
        <sz val="11"/>
        <color theme="1"/>
        <rFont val="Calibri"/>
        <family val="2"/>
        <charset val="238"/>
        <scheme val="minor"/>
      </rPr>
      <t xml:space="preserve"> Fizikai adatok.</t>
    </r>
    <r>
      <rPr>
        <sz val="11"/>
        <color theme="1"/>
        <rFont val="Calibri"/>
        <family val="2"/>
        <charset val="238"/>
        <scheme val="minor"/>
      </rPr>
      <t xml:space="preserve"> | Physical data.</t>
    </r>
  </si>
  <si>
    <r>
      <rPr>
        <b/>
        <vertAlign val="superscript"/>
        <sz val="11"/>
        <rFont val="Calibri"/>
        <family val="2"/>
        <charset val="238"/>
        <scheme val="minor"/>
      </rPr>
      <t>5</t>
    </r>
    <r>
      <rPr>
        <b/>
        <sz val="11"/>
        <rFont val="Calibri"/>
        <family val="2"/>
        <charset val="238"/>
        <scheme val="minor"/>
      </rPr>
      <t xml:space="preserve"> Nem tartalmazza azt a földgázmennyiséget, amit a termelők közvetlenül végfelhasználóknak adnak át, a termálvízkisérő-gázt, valamint a hazai metántermelést. Az országos földgázmérleget a 2.8-as táblázat tartalmazza.| </t>
    </r>
    <r>
      <rPr>
        <sz val="11"/>
        <rFont val="Calibri"/>
        <family val="2"/>
        <charset val="238"/>
      </rPr>
      <t>Does not include gas directly transferred from producers to end users, domestic methane production and gases accompanying thermal water extraction. The domestic natural gas balance is found in table 2.8.</t>
    </r>
  </si>
  <si>
    <r>
      <rPr>
        <b/>
        <sz val="11"/>
        <color theme="1"/>
        <rFont val="Calibri"/>
        <family val="2"/>
        <charset val="238"/>
      </rPr>
      <t>A tárolónak átadás nem egyezik meg a 2.11-es táblázat betárolás oszlopával, mivel nem tartalmazza a tárolók nem szállítóvezetékről történő földgázátvételét.</t>
    </r>
    <r>
      <rPr>
        <sz val="11"/>
        <color theme="1"/>
        <rFont val="Calibri"/>
        <family val="2"/>
        <charset val="238"/>
        <scheme val="minor"/>
      </rPr>
      <t xml:space="preserve"> | The injection to storage is not equal to table 2.11's injection column, as this table does not contain the injection from outside of the transmission system.</t>
    </r>
  </si>
  <si>
    <r>
      <rPr>
        <b/>
        <sz val="11"/>
        <color theme="1"/>
        <rFont val="Calibri"/>
        <family val="2"/>
        <charset val="238"/>
      </rPr>
      <t>A tárolóból átvétel nem egyezik meg a 2.11-es táblázat kitárolás oszlopával, mivel nem tartalmazza a tárolók nem szállítóvezetékre történő földgázátadását.</t>
    </r>
    <r>
      <rPr>
        <sz val="11"/>
        <color theme="1"/>
        <rFont val="Calibri"/>
        <family val="2"/>
        <charset val="238"/>
        <scheme val="minor"/>
      </rPr>
      <t xml:space="preserve"> | The withdrawal from storage is not equal to table 2.11's withdrawal cloumn, as this table does not contain the withdrawal outside of the transmission system.</t>
    </r>
  </si>
  <si>
    <r>
      <rPr>
        <b/>
        <sz val="11"/>
        <rFont val="Calibri"/>
        <family val="2"/>
        <charset val="238"/>
        <scheme val="minor"/>
      </rPr>
      <t>Az adatok  15°C-os millió m</t>
    </r>
    <r>
      <rPr>
        <b/>
        <vertAlign val="superscript"/>
        <sz val="11"/>
        <rFont val="Calibri"/>
        <family val="2"/>
        <charset val="238"/>
        <scheme val="minor"/>
      </rPr>
      <t>3</t>
    </r>
    <r>
      <rPr>
        <b/>
        <sz val="11"/>
        <rFont val="Calibri"/>
        <family val="2"/>
        <charset val="238"/>
        <scheme val="minor"/>
      </rPr>
      <t>-ben.</t>
    </r>
    <r>
      <rPr>
        <sz val="11"/>
        <rFont val="Calibri"/>
        <family val="2"/>
        <charset val="238"/>
        <scheme val="minor"/>
      </rPr>
      <t xml:space="preserve"> | Data in million m</t>
    </r>
    <r>
      <rPr>
        <vertAlign val="superscript"/>
        <sz val="11"/>
        <rFont val="Calibri"/>
        <family val="2"/>
        <charset val="238"/>
        <scheme val="minor"/>
      </rPr>
      <t>3</t>
    </r>
    <r>
      <rPr>
        <sz val="11"/>
        <rFont val="Calibri"/>
        <family val="2"/>
        <charset val="238"/>
        <scheme val="minor"/>
      </rPr>
      <t xml:space="preserve"> on 15°C.</t>
    </r>
  </si>
  <si>
    <t>ORSZÁGOS FÖLDGÁZMÉRLEG [TJ]</t>
  </si>
  <si>
    <t>NATIONAL NATURAL GAS BALANCE [TJ]</t>
  </si>
  <si>
    <r>
      <t xml:space="preserve">2019 </t>
    </r>
    <r>
      <rPr>
        <b/>
        <vertAlign val="superscript"/>
        <sz val="11"/>
        <color theme="1"/>
        <rFont val="Arial"/>
        <family val="2"/>
        <charset val="238"/>
      </rPr>
      <t>3</t>
    </r>
  </si>
  <si>
    <r>
      <t xml:space="preserve">2020 </t>
    </r>
    <r>
      <rPr>
        <b/>
        <vertAlign val="superscript"/>
        <sz val="11"/>
        <color theme="1"/>
        <rFont val="Arial"/>
        <family val="2"/>
        <charset val="238"/>
      </rPr>
      <t>3</t>
    </r>
  </si>
  <si>
    <r>
      <t xml:space="preserve">2021 </t>
    </r>
    <r>
      <rPr>
        <b/>
        <vertAlign val="superscript"/>
        <sz val="11"/>
        <color theme="1"/>
        <rFont val="Arial"/>
        <family val="2"/>
        <charset val="238"/>
      </rPr>
      <t>3</t>
    </r>
  </si>
  <si>
    <r>
      <t xml:space="preserve">2022 </t>
    </r>
    <r>
      <rPr>
        <b/>
        <vertAlign val="superscript"/>
        <sz val="11"/>
        <color theme="1"/>
        <rFont val="Arial"/>
        <family val="2"/>
        <charset val="238"/>
      </rPr>
      <t>1</t>
    </r>
  </si>
  <si>
    <t>Megnevezés - Description</t>
  </si>
  <si>
    <t>[TJ, NCV]</t>
  </si>
  <si>
    <t>TERMELÉS | PRODUCTION</t>
  </si>
  <si>
    <t>IMPORT | IMPORTS</t>
  </si>
  <si>
    <t>EXPORT | EXPORTS</t>
  </si>
  <si>
    <t>Nemzetközi légi közlekedés |INTERNATIONAL AVIATION</t>
  </si>
  <si>
    <t>Készletváltozás | Stock changes</t>
  </si>
  <si>
    <r>
      <t>Primer belföldi felhasználás |TPES</t>
    </r>
    <r>
      <rPr>
        <b/>
        <vertAlign val="superscript"/>
        <sz val="11"/>
        <color theme="1"/>
        <rFont val="Arial"/>
        <family val="2"/>
        <charset val="238"/>
      </rPr>
      <t>2</t>
    </r>
  </si>
  <si>
    <t xml:space="preserve">Termékek közötti átminősítések | Interproduct transfers </t>
  </si>
  <si>
    <t>STATISZTIKAI KÜLÖNBSÉG | STATISTICAL DIFFERENCES</t>
  </si>
  <si>
    <t>ÁTALAKÍTÁSI SZEKTOR | TRANSFORMATION SECTOR</t>
  </si>
  <si>
    <t>ENERGIASZEKTOR SAJÁT FOGYASZTÁS | ENERGY SECTOR OWN USE</t>
  </si>
  <si>
    <t>HÁLÓZATI VESZTESÉG | NETWORK LOSSES</t>
  </si>
  <si>
    <t xml:space="preserve">VÉGSŐ FELHASZNÁLÁS | TOTAL FINAL CONSUMPTION </t>
  </si>
  <si>
    <t>IPAR | INDUSTRY</t>
  </si>
  <si>
    <t>VAS- ÉS ACÉLGYÁRTÁS | IRON AND STEEL</t>
  </si>
  <si>
    <t>VEGYIPAR ÉS GYÓGYSZERGYÁRTÁS | CHEMICAL AND PETROCHEMICAL</t>
  </si>
  <si>
    <t>NEMVAS FÉMALAPANYAG GYÁRTÁSA | NON-FERROUS METAL</t>
  </si>
  <si>
    <t>NEMFÉM ÁSVÁNYI TERMÉK GYÁRTÁSA | NON-METALLIC MINERAL</t>
  </si>
  <si>
    <t>JÁRMUGYÁRTÁS | TRANSPORT EQUIPMENT</t>
  </si>
  <si>
    <t>GÉPGYÁRTÁS | MACHINERY</t>
  </si>
  <si>
    <t>BÁNYÁSZAT ÉS KOFEJTÉS | MINING AND QUARRYING</t>
  </si>
  <si>
    <t>ÉLELMISZER, ITAL ÉS DOHÁNYTERMÉK GYÁRTÁSA | FOOD, BEVERAGES AND TOBACCO</t>
  </si>
  <si>
    <t>PAPÍRGYÁRTÁS, NYOMDAIPARI TEVÉKENYSÉG | PAPER PULP AND PRINTING</t>
  </si>
  <si>
    <t>FAFELDOLGOZÁS (KIVÉVE BÚTORGYÁRTÁS) | WOOD AND WOOD PRODUCT</t>
  </si>
  <si>
    <t>ÉPÍTOIPAR | CONSTRUCTION</t>
  </si>
  <si>
    <t>TEXTIL- ÉS BORIPAR | TEXTILE AND LEATHER</t>
  </si>
  <si>
    <t xml:space="preserve">EGYÉB IPAR | NON-SPECIFIED INDUSTRY </t>
  </si>
  <si>
    <t>Közlekedés</t>
  </si>
  <si>
    <t>Közút  | Road</t>
  </si>
  <si>
    <t>Belföldi légi közlekedés | Domestic aviation</t>
  </si>
  <si>
    <t>Vasút | Rail</t>
  </si>
  <si>
    <t xml:space="preserve">Csővezetékes szálíltás | Pipeline transport            </t>
  </si>
  <si>
    <t>Belföldi vízi közlekedés | Domestic navigation</t>
  </si>
  <si>
    <t>Egyéb - közlekedés | Non-specified - transport</t>
  </si>
  <si>
    <t>Egyéb ágazatok | Other sectors</t>
  </si>
  <si>
    <t>Lakosság | Residential</t>
  </si>
  <si>
    <t xml:space="preserve">Kereskedelem és közszolgáltatások | Commercial and public services </t>
  </si>
  <si>
    <t xml:space="preserve">Mezőgazdaság, erdőgazdálkodás és halászat | Agriculture/forestry/fishing </t>
  </si>
  <si>
    <t>Egyéb - egyéb ágazat | Not elsewhere specified (Other)</t>
  </si>
  <si>
    <t xml:space="preserve">Nem energetikai felhasználás | Non-energy use                               </t>
  </si>
  <si>
    <t>Nemzetközi Energiaügynökség módszertana alapján, teljes hazai földgázfelhasználás, a földgázmérlegben elszámolandó metán- és termálvízkisérőgáz-termeléssel és felhasználással. | By the methodology of the International Energy Agency, contains  the total domestic natural gas consumption along with the production and consumption of methane and gases accompanying thermal water extraction.</t>
  </si>
  <si>
    <t>A külkereskedelmi adatok nettósítva szerepelnek! | The foreign trade data are net amounts.</t>
  </si>
  <si>
    <r>
      <rPr>
        <vertAlign val="superscript"/>
        <sz val="11"/>
        <rFont val="Arial"/>
        <family val="2"/>
        <charset val="238"/>
      </rPr>
      <t xml:space="preserve">1 </t>
    </r>
    <r>
      <rPr>
        <sz val="11"/>
        <rFont val="Arial"/>
        <family val="2"/>
        <charset val="238"/>
      </rPr>
      <t>Előzetes adatok. A 2022. évre vonatkozó felhasználás oldali adatokat a MEKH publikációs naptárának megfelelően 2023. október 31. napján publikálják. | Preliminary data. The demand side data regarding 2022 is going to be published on the 31st of October 2023, in accordance with the publication calendar of HEA.</t>
    </r>
  </si>
  <si>
    <r>
      <rPr>
        <vertAlign val="superscript"/>
        <sz val="11"/>
        <rFont val="Arial"/>
        <family val="2"/>
        <charset val="238"/>
      </rPr>
      <t xml:space="preserve">2 </t>
    </r>
    <r>
      <rPr>
        <sz val="11"/>
        <rFont val="Arial"/>
        <family val="2"/>
        <charset val="238"/>
      </rPr>
      <t>TPES: Total Primary Energy Supply</t>
    </r>
  </si>
  <si>
    <r>
      <rPr>
        <vertAlign val="superscript"/>
        <sz val="11"/>
        <rFont val="Calibri"/>
        <family val="2"/>
        <charset val="238"/>
        <scheme val="minor"/>
      </rPr>
      <t>3</t>
    </r>
    <r>
      <rPr>
        <sz val="11"/>
        <rFont val="Calibri"/>
        <family val="2"/>
        <charset val="238"/>
        <scheme val="minor"/>
      </rPr>
      <t xml:space="preserve"> A tábla adatait pontosították az előző évi kiadványéhoz képest. | The data of the table has been revised since the previous edition of the publication.</t>
    </r>
  </si>
  <si>
    <r>
      <t>ÁTLAGOS ÉVES ORSZÁGOS FŰTŐÉRTÉK (MJ/m</t>
    </r>
    <r>
      <rPr>
        <b/>
        <vertAlign val="superscript"/>
        <sz val="11"/>
        <rFont val="Calibri"/>
        <family val="2"/>
        <charset val="238"/>
        <scheme val="minor"/>
      </rPr>
      <t>3</t>
    </r>
    <r>
      <rPr>
        <b/>
        <sz val="11"/>
        <rFont val="Calibri"/>
        <family val="2"/>
        <charset val="238"/>
        <scheme val="minor"/>
      </rPr>
      <t xml:space="preserve"> (15/15°C) ÉS ÉGÉSHŐ ADATOK (kWh/m</t>
    </r>
    <r>
      <rPr>
        <b/>
        <vertAlign val="superscript"/>
        <sz val="11"/>
        <rFont val="Calibri"/>
        <family val="2"/>
        <charset val="238"/>
        <scheme val="minor"/>
      </rPr>
      <t>3</t>
    </r>
    <r>
      <rPr>
        <b/>
        <sz val="11"/>
        <rFont val="Calibri"/>
        <family val="2"/>
        <charset val="238"/>
        <scheme val="minor"/>
      </rPr>
      <t xml:space="preserve"> (25/0 °C))</t>
    </r>
  </si>
  <si>
    <r>
      <t>AVERAGE ANNUAL (MJ/m</t>
    </r>
    <r>
      <rPr>
        <b/>
        <vertAlign val="superscript"/>
        <sz val="11"/>
        <rFont val="Calibri"/>
        <family val="2"/>
        <charset val="238"/>
        <scheme val="minor"/>
      </rPr>
      <t>3</t>
    </r>
    <r>
      <rPr>
        <sz val="11"/>
        <rFont val="Calibri"/>
        <family val="2"/>
        <charset val="238"/>
        <scheme val="minor"/>
      </rPr>
      <t xml:space="preserve"> (15°C)) &amp; GROSS (kWh/m</t>
    </r>
    <r>
      <rPr>
        <vertAlign val="superscript"/>
        <sz val="11"/>
        <rFont val="Calibri"/>
        <family val="2"/>
        <charset val="238"/>
        <scheme val="minor"/>
      </rPr>
      <t>3</t>
    </r>
    <r>
      <rPr>
        <sz val="11"/>
        <rFont val="Calibri"/>
        <family val="2"/>
        <charset val="238"/>
        <scheme val="minor"/>
      </rPr>
      <t xml:space="preserve"> (25/0°C) CALORIFIC VALUE DATA </t>
    </r>
  </si>
  <si>
    <t>NCV</t>
  </si>
  <si>
    <t>GCV</t>
  </si>
  <si>
    <r>
      <rPr>
        <b/>
        <sz val="10"/>
        <rFont val="Verdana"/>
        <family val="2"/>
        <charset val="238"/>
      </rPr>
      <t>Hazai gázátadó állomásokon mért</t>
    </r>
    <r>
      <rPr>
        <sz val="10"/>
        <rFont val="Verdana"/>
        <family val="2"/>
        <charset val="238"/>
      </rPr>
      <t xml:space="preserve">
Measured at domestic gas delivery stations</t>
    </r>
  </si>
  <si>
    <r>
      <rPr>
        <b/>
        <sz val="10"/>
        <rFont val="Verdana"/>
        <family val="2"/>
        <charset val="238"/>
      </rPr>
      <t>elosztóvezetéki rendszerre átadott</t>
    </r>
    <r>
      <rPr>
        <sz val="10"/>
        <rFont val="Verdana"/>
        <family val="2"/>
        <charset val="238"/>
      </rPr>
      <t xml:space="preserve">
delivered on distribution pipeline system</t>
    </r>
  </si>
  <si>
    <r>
      <rPr>
        <b/>
        <sz val="10"/>
        <rFont val="Verdana"/>
        <family val="2"/>
        <charset val="238"/>
      </rPr>
      <t>közvetlenül a szállítóvezetékről ellátott felhasználók</t>
    </r>
    <r>
      <rPr>
        <sz val="10"/>
        <rFont val="Verdana"/>
        <family val="2"/>
        <charset val="238"/>
      </rPr>
      <t xml:space="preserve">
consumers directly supplied from the transmission pipeline</t>
    </r>
  </si>
  <si>
    <r>
      <rPr>
        <b/>
        <sz val="10"/>
        <rFont val="Verdana"/>
        <family val="2"/>
        <charset val="238"/>
      </rPr>
      <t>keverőkörre átadott</t>
    </r>
    <r>
      <rPr>
        <sz val="10"/>
        <rFont val="Verdana"/>
        <family val="2"/>
        <charset val="238"/>
      </rPr>
      <t xml:space="preserve">
delivered to blending circle</t>
    </r>
  </si>
  <si>
    <t>export</t>
  </si>
  <si>
    <r>
      <rPr>
        <b/>
        <sz val="10"/>
        <rFont val="Verdana"/>
        <family val="2"/>
        <charset val="238"/>
      </rPr>
      <t>Átvett földgáz</t>
    </r>
    <r>
      <rPr>
        <sz val="10"/>
        <rFont val="Verdana"/>
        <family val="2"/>
        <charset val="238"/>
      </rPr>
      <t xml:space="preserve">
Received natural gas</t>
    </r>
  </si>
  <si>
    <r>
      <rPr>
        <b/>
        <sz val="10"/>
        <rFont val="Verdana"/>
        <family val="2"/>
        <charset val="238"/>
      </rPr>
      <t>importból</t>
    </r>
    <r>
      <rPr>
        <sz val="10"/>
        <rFont val="Verdana"/>
        <family val="2"/>
        <charset val="238"/>
      </rPr>
      <t xml:space="preserve">
from import</t>
    </r>
  </si>
  <si>
    <r>
      <rPr>
        <b/>
        <sz val="10"/>
        <rFont val="Verdana"/>
        <family val="2"/>
        <charset val="238"/>
      </rPr>
      <t>termelésből</t>
    </r>
    <r>
      <rPr>
        <sz val="10"/>
        <rFont val="Verdana"/>
        <family val="2"/>
        <charset val="238"/>
      </rPr>
      <t xml:space="preserve">
from domestic production</t>
    </r>
  </si>
  <si>
    <r>
      <rPr>
        <b/>
        <sz val="10"/>
        <rFont val="Verdana"/>
        <family val="2"/>
        <charset val="238"/>
      </rPr>
      <t>tárolóból</t>
    </r>
    <r>
      <rPr>
        <sz val="10"/>
        <rFont val="Verdana"/>
        <family val="2"/>
        <charset val="238"/>
      </rPr>
      <t xml:space="preserve">
from storage facility</t>
    </r>
  </si>
  <si>
    <r>
      <t>Kereskedelmi és biztonsági készletek [TWh]</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scheme val="minor"/>
      </rPr>
      <t>Commercial and strategic stocks [TWh]</t>
    </r>
    <r>
      <rPr>
        <vertAlign val="superscript"/>
        <sz val="11"/>
        <color theme="1"/>
        <rFont val="Calibri"/>
        <family val="2"/>
        <charset val="238"/>
        <scheme val="minor"/>
      </rPr>
      <t>1</t>
    </r>
  </si>
  <si>
    <r>
      <t xml:space="preserve">Nyitókészlet
</t>
    </r>
    <r>
      <rPr>
        <sz val="11"/>
        <color theme="1"/>
        <rFont val="Calibri"/>
        <family val="2"/>
        <charset val="238"/>
        <scheme val="minor"/>
      </rPr>
      <t>Opening stock</t>
    </r>
  </si>
  <si>
    <r>
      <t>Betárolás</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Injection</t>
    </r>
    <r>
      <rPr>
        <vertAlign val="superscript"/>
        <sz val="11"/>
        <color theme="1"/>
        <rFont val="Calibri"/>
        <family val="2"/>
        <charset val="238"/>
        <scheme val="minor"/>
      </rPr>
      <t>2</t>
    </r>
  </si>
  <si>
    <r>
      <t>Kitárolás</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Withdrawal</t>
    </r>
    <r>
      <rPr>
        <vertAlign val="superscript"/>
        <sz val="11"/>
        <color theme="1"/>
        <rFont val="Calibri"/>
        <family val="2"/>
        <charset val="238"/>
        <scheme val="minor"/>
      </rPr>
      <t>2</t>
    </r>
  </si>
  <si>
    <r>
      <rPr>
        <b/>
        <sz val="11"/>
        <color theme="1"/>
        <rFont val="Calibri"/>
        <family val="2"/>
        <charset val="238"/>
      </rPr>
      <t>Egyéb készletváltozás</t>
    </r>
    <r>
      <rPr>
        <b/>
        <vertAlign val="superscript"/>
        <sz val="11"/>
        <color theme="1"/>
        <rFont val="Calibri"/>
        <family val="2"/>
        <charset val="238"/>
      </rPr>
      <t>3</t>
    </r>
    <r>
      <rPr>
        <sz val="11"/>
        <color theme="1"/>
        <rFont val="Calibri"/>
        <family val="2"/>
        <charset val="238"/>
        <scheme val="minor"/>
      </rPr>
      <t xml:space="preserve">
Other stock change</t>
    </r>
    <r>
      <rPr>
        <vertAlign val="superscript"/>
        <sz val="11"/>
        <color theme="1"/>
        <rFont val="Calibri"/>
        <family val="2"/>
        <charset val="238"/>
        <scheme val="minor"/>
      </rPr>
      <t>3</t>
    </r>
  </si>
  <si>
    <r>
      <t xml:space="preserve">Zárókészlet
</t>
    </r>
    <r>
      <rPr>
        <sz val="11"/>
        <color theme="1"/>
        <rFont val="Calibri"/>
        <family val="2"/>
        <charset val="238"/>
        <scheme val="minor"/>
      </rPr>
      <t>Closing stock</t>
    </r>
  </si>
  <si>
    <t>Január - January</t>
  </si>
  <si>
    <t>Február - February</t>
  </si>
  <si>
    <t>Március - March</t>
  </si>
  <si>
    <t>Április - April</t>
  </si>
  <si>
    <t>Május - May</t>
  </si>
  <si>
    <t>Június - June</t>
  </si>
  <si>
    <t>Július - July</t>
  </si>
  <si>
    <t>Augusztus - August</t>
  </si>
  <si>
    <t>Szeptember - September</t>
  </si>
  <si>
    <t>Október - October</t>
  </si>
  <si>
    <t>November - November</t>
  </si>
  <si>
    <t>December - December</t>
  </si>
  <si>
    <r>
      <t xml:space="preserve">Január </t>
    </r>
    <r>
      <rPr>
        <sz val="11"/>
        <color theme="1"/>
        <rFont val="Calibri"/>
        <family val="2"/>
        <charset val="238"/>
      </rPr>
      <t>- January</t>
    </r>
  </si>
  <si>
    <r>
      <t>Február</t>
    </r>
    <r>
      <rPr>
        <b/>
        <sz val="11"/>
        <color theme="1"/>
        <rFont val="Calibri"/>
        <family val="2"/>
        <charset val="238"/>
      </rPr>
      <t xml:space="preserve"> </t>
    </r>
    <r>
      <rPr>
        <sz val="11"/>
        <color theme="1"/>
        <rFont val="Calibri"/>
        <family val="2"/>
        <charset val="238"/>
      </rPr>
      <t>- February</t>
    </r>
  </si>
  <si>
    <r>
      <t>Március</t>
    </r>
    <r>
      <rPr>
        <sz val="11"/>
        <color theme="1"/>
        <rFont val="Calibri"/>
        <family val="2"/>
        <charset val="238"/>
      </rPr>
      <t xml:space="preserve"> - March</t>
    </r>
  </si>
  <si>
    <r>
      <t>Április</t>
    </r>
    <r>
      <rPr>
        <sz val="11"/>
        <color theme="1"/>
        <rFont val="Calibri"/>
        <family val="2"/>
        <charset val="238"/>
      </rPr>
      <t xml:space="preserve"> - April</t>
    </r>
  </si>
  <si>
    <r>
      <t>Május</t>
    </r>
    <r>
      <rPr>
        <sz val="11"/>
        <color theme="1"/>
        <rFont val="Calibri"/>
        <family val="2"/>
        <charset val="238"/>
        <scheme val="minor"/>
      </rPr>
      <t xml:space="preserve"> </t>
    </r>
    <r>
      <rPr>
        <sz val="11"/>
        <color theme="1"/>
        <rFont val="Calibri"/>
        <family val="2"/>
        <charset val="238"/>
      </rPr>
      <t>- May</t>
    </r>
  </si>
  <si>
    <r>
      <t>Június</t>
    </r>
    <r>
      <rPr>
        <sz val="11"/>
        <color theme="1"/>
        <rFont val="Calibri"/>
        <family val="2"/>
        <charset val="238"/>
      </rPr>
      <t xml:space="preserve"> - June</t>
    </r>
  </si>
  <si>
    <r>
      <t>Július</t>
    </r>
    <r>
      <rPr>
        <sz val="11"/>
        <color theme="1"/>
        <rFont val="Calibri"/>
        <family val="2"/>
        <charset val="238"/>
      </rPr>
      <t xml:space="preserve"> - July</t>
    </r>
  </si>
  <si>
    <r>
      <t xml:space="preserve">Augusztus </t>
    </r>
    <r>
      <rPr>
        <sz val="11"/>
        <color theme="1"/>
        <rFont val="Calibri"/>
        <family val="2"/>
        <charset val="238"/>
      </rPr>
      <t>- August</t>
    </r>
  </si>
  <si>
    <r>
      <t xml:space="preserve">Szeptember </t>
    </r>
    <r>
      <rPr>
        <sz val="11"/>
        <color theme="1"/>
        <rFont val="Calibri"/>
        <family val="2"/>
        <charset val="238"/>
      </rPr>
      <t>- September</t>
    </r>
  </si>
  <si>
    <r>
      <t xml:space="preserve">Október </t>
    </r>
    <r>
      <rPr>
        <sz val="11"/>
        <color theme="1"/>
        <rFont val="Calibri"/>
        <family val="2"/>
        <charset val="238"/>
      </rPr>
      <t>- October</t>
    </r>
  </si>
  <si>
    <r>
      <t xml:space="preserve">November </t>
    </r>
    <r>
      <rPr>
        <sz val="11"/>
        <color theme="1"/>
        <rFont val="Calibri"/>
        <family val="2"/>
        <charset val="238"/>
      </rPr>
      <t>- November</t>
    </r>
  </si>
  <si>
    <r>
      <t xml:space="preserve">December </t>
    </r>
    <r>
      <rPr>
        <sz val="11"/>
        <color theme="1"/>
        <rFont val="Calibri"/>
        <family val="2"/>
        <charset val="238"/>
      </rPr>
      <t>- December</t>
    </r>
  </si>
  <si>
    <r>
      <rPr>
        <b/>
        <vertAlign val="superscript"/>
        <sz val="11"/>
        <color theme="1"/>
        <rFont val="Calibri"/>
        <family val="2"/>
        <charset val="238"/>
        <scheme val="minor"/>
      </rPr>
      <t>1</t>
    </r>
    <r>
      <rPr>
        <b/>
        <sz val="11"/>
        <color theme="1"/>
        <rFont val="Calibri"/>
        <family val="2"/>
        <charset val="238"/>
        <scheme val="minor"/>
      </rPr>
      <t xml:space="preserve"> Fizikai adatok | </t>
    </r>
    <r>
      <rPr>
        <sz val="11"/>
        <color theme="1"/>
        <rFont val="Calibri"/>
        <family val="2"/>
        <charset val="238"/>
      </rPr>
      <t>Physical values.</t>
    </r>
  </si>
  <si>
    <r>
      <rPr>
        <b/>
        <vertAlign val="superscript"/>
        <sz val="11"/>
        <color theme="1"/>
        <rFont val="Calibri"/>
        <family val="2"/>
        <charset val="238"/>
      </rPr>
      <t>3</t>
    </r>
    <r>
      <rPr>
        <b/>
        <sz val="11"/>
        <color theme="1"/>
        <rFont val="Calibri"/>
        <family val="2"/>
        <charset val="238"/>
      </rPr>
      <t xml:space="preserve"> Tartalmazza a tárolók saját felhasználását és veszteségét, az átminősítésekből származó készletváltozást, valamint minden más egyéb készletváltozást.</t>
    </r>
    <r>
      <rPr>
        <sz val="11"/>
        <color theme="1"/>
        <rFont val="Calibri"/>
        <family val="2"/>
        <charset val="238"/>
        <scheme val="minor"/>
      </rPr>
      <t xml:space="preserve">
Contains the own uses and losses of the natural gas storages, the changes in stocks due to reclassification, and all other changes in stocks.</t>
    </r>
  </si>
  <si>
    <r>
      <rPr>
        <b/>
        <vertAlign val="superscript"/>
        <sz val="11"/>
        <color theme="1"/>
        <rFont val="Calibri"/>
        <family val="2"/>
        <charset val="238"/>
      </rPr>
      <t>2</t>
    </r>
    <r>
      <rPr>
        <b/>
        <sz val="11"/>
        <color theme="1"/>
        <rFont val="Calibri"/>
        <family val="2"/>
        <charset val="238"/>
      </rPr>
      <t xml:space="preserve"> A betárolás nem egyezik meg a 2.7, 2.8 és 4.7-os táblázat betárolás sorával, mivel tartalmazza a tárolók nem szállítóvezetékről történő földgázátvételét.</t>
    </r>
    <r>
      <rPr>
        <sz val="11"/>
        <color theme="1"/>
        <rFont val="Calibri"/>
        <family val="2"/>
        <charset val="238"/>
        <scheme val="minor"/>
      </rPr>
      <t xml:space="preserve"> | The injection column is not equal to table 2.7, 2.8 and 4,7's injection to storage line, as this table contains the injection from outside of the transmission system.</t>
    </r>
  </si>
  <si>
    <r>
      <rPr>
        <b/>
        <vertAlign val="superscript"/>
        <sz val="11"/>
        <color theme="1"/>
        <rFont val="Calibri"/>
        <family val="2"/>
        <charset val="238"/>
      </rPr>
      <t>2</t>
    </r>
    <r>
      <rPr>
        <b/>
        <sz val="11"/>
        <color theme="1"/>
        <rFont val="Calibri"/>
        <family val="2"/>
        <charset val="238"/>
      </rPr>
      <t xml:space="preserve"> A kitárolás nem egyezik meg a 2.7, 2.8 és 4.7-os táblázat tárolói átvétel sorával, mivel tartalmazza a tárolók nem szállítóvezetékre történő földgázátadását. </t>
    </r>
    <r>
      <rPr>
        <sz val="11"/>
        <color theme="1"/>
        <rFont val="Calibri"/>
        <family val="2"/>
        <charset val="238"/>
        <scheme val="minor"/>
      </rPr>
      <t>| The withdrawal is not equal to table 2.7, 2.8 and 4.7's withdrawal to storage line, as this table contains the withdrawal outside of the transmission system.</t>
    </r>
  </si>
  <si>
    <t>Egyetemes szolgáltatásban ellátott és szabadpiacon vásárló felhasználók adatai [TWh]
Data of consumers supplied in universal service and consumers purchasing in the liberalized market [TWh]</t>
  </si>
  <si>
    <t>Év | Year</t>
  </si>
  <si>
    <t>Összesen | Total</t>
  </si>
  <si>
    <t>Lakossági fogyasztók összesen | Household consumers in total</t>
  </si>
  <si>
    <t>mérő nélküli lakossági fogyasztók
household consumers without a meter</t>
  </si>
  <si>
    <t>20 m3/óra alatti lakossági fogyasztók
household consumers with a consumption rate under 20 m3/hour</t>
  </si>
  <si>
    <t>20 m3/óra és a feletti lakossági fogyasztók 
household consumers with a consumption rate of 20 m3/hour and above</t>
  </si>
  <si>
    <t>Nem lakossági fogyasztók összesen | non-household consumers in total</t>
  </si>
  <si>
    <t>20 m3/óra alatti nem lakossági fogyasztók 
non-household consumers with a consumption rate under 20 m3/hour</t>
  </si>
  <si>
    <t>20-100 m3/óra közötti nem lakossági fogyasztók
non-household consumers with a consumption rate between 20-100 m3/hour</t>
  </si>
  <si>
    <t>101-500 m3/óra közötti nem lakossági fogyasztók
non-household consumers with a consumption rate between 101-500 m3/hour</t>
  </si>
  <si>
    <t>500 m3/óra és a feletti nem lakossági fogyasztók
non-household consumers with a consumption rate of 500 m3/hour and above</t>
  </si>
  <si>
    <t>ebből: Egyetemes szolgáltatásban ellátott  felhasználók adatai [TWh]
of which: Data of consumers supplied in universal service [TWh]</t>
  </si>
  <si>
    <t>20 m3/óra és a feletti nem lakossági fogyasztók
non-household consumers with a consumption rate of 20 m3/hour and above</t>
  </si>
  <si>
    <r>
      <t>Szabadpiacon vásárló felhasználók adatai [TWh]</t>
    </r>
    <r>
      <rPr>
        <b/>
        <vertAlign val="superscript"/>
        <sz val="11"/>
        <color theme="1"/>
        <rFont val="Calibri"/>
        <family val="2"/>
        <charset val="238"/>
        <scheme val="minor"/>
      </rPr>
      <t>1</t>
    </r>
    <r>
      <rPr>
        <b/>
        <sz val="11"/>
        <color theme="1"/>
        <rFont val="Calibri"/>
        <family val="2"/>
        <charset val="238"/>
        <scheme val="minor"/>
      </rPr>
      <t xml:space="preserve">
Data of consumers purchasing in the liberalized market [TWh]</t>
    </r>
    <r>
      <rPr>
        <b/>
        <vertAlign val="superscript"/>
        <sz val="11"/>
        <color theme="1"/>
        <rFont val="Calibri"/>
        <family val="2"/>
        <charset val="238"/>
        <scheme val="minor"/>
      </rPr>
      <t>1</t>
    </r>
  </si>
  <si>
    <r>
      <rPr>
        <vertAlign val="superscript"/>
        <sz val="11"/>
        <color theme="1"/>
        <rFont val="Calibri"/>
        <family val="2"/>
        <charset val="238"/>
        <scheme val="minor"/>
      </rPr>
      <t>1</t>
    </r>
    <r>
      <rPr>
        <sz val="11"/>
        <color theme="1"/>
        <rFont val="Calibri"/>
        <family val="2"/>
        <charset val="238"/>
        <scheme val="minor"/>
      </rPr>
      <t xml:space="preserve"> Nem tartalmazza a szállítási rendszerüzemeltetőknek, szállítási rendszerirányítónak való értékesítést, valamint a saját jogon importáló felhasználók importját.
Excluding sales to transmission system operators and has imported by users importing in their own right.</t>
    </r>
  </si>
  <si>
    <t>Földgáz egyetemes szolgáltatók, valamint kereskedők értékesítési és árbevétel adatai</t>
  </si>
  <si>
    <t>Sales and revenue data of natural gas universal service providers and traders</t>
  </si>
  <si>
    <r>
      <t xml:space="preserve">Szabadpiaci kereskedők és egyetemes szolgáltatók árbevétel adatai (millió Ft)
</t>
    </r>
    <r>
      <rPr>
        <sz val="11"/>
        <color theme="1"/>
        <rFont val="Calibri"/>
        <family val="2"/>
        <charset val="238"/>
        <scheme val="minor"/>
      </rPr>
      <t>Sales revenue data of liberalized market traders and universal suppliers (million HUF)</t>
    </r>
  </si>
  <si>
    <r>
      <t>Év -</t>
    </r>
    <r>
      <rPr>
        <sz val="11"/>
        <color theme="1"/>
        <rFont val="Calibri"/>
        <family val="2"/>
        <charset val="238"/>
        <scheme val="minor"/>
      </rPr>
      <t xml:space="preserve"> Year</t>
    </r>
  </si>
  <si>
    <r>
      <t xml:space="preserve">Összesen - </t>
    </r>
    <r>
      <rPr>
        <sz val="11"/>
        <color theme="1"/>
        <rFont val="Calibri"/>
        <family val="2"/>
        <charset val="238"/>
        <scheme val="minor"/>
      </rPr>
      <t>Total</t>
    </r>
  </si>
  <si>
    <r>
      <t xml:space="preserve">Lakossági fogyasztók összesen
</t>
    </r>
    <r>
      <rPr>
        <sz val="11"/>
        <color theme="1"/>
        <rFont val="Calibri"/>
        <family val="2"/>
        <charset val="238"/>
        <scheme val="minor"/>
      </rPr>
      <t>Household consumers in total</t>
    </r>
  </si>
  <si>
    <r>
      <rPr>
        <b/>
        <sz val="11"/>
        <color theme="1"/>
        <rFont val="Calibri"/>
        <family val="2"/>
        <charset val="238"/>
      </rPr>
      <t>mérő nélküli fogyasztók</t>
    </r>
    <r>
      <rPr>
        <sz val="11"/>
        <color theme="1"/>
        <rFont val="Calibri"/>
        <family val="2"/>
        <charset val="238"/>
        <scheme val="minor"/>
      </rPr>
      <t xml:space="preserve">
consumers without measuring</t>
    </r>
  </si>
  <si>
    <r>
      <rPr>
        <b/>
        <sz val="11"/>
        <color theme="1"/>
        <rFont val="Calibri"/>
        <family val="2"/>
        <charset val="238"/>
      </rPr>
      <t>20 m</t>
    </r>
    <r>
      <rPr>
        <b/>
        <vertAlign val="superscript"/>
        <sz val="11"/>
        <color theme="1"/>
        <rFont val="Calibri"/>
        <family val="2"/>
        <charset val="238"/>
      </rPr>
      <t>3</t>
    </r>
    <r>
      <rPr>
        <b/>
        <sz val="11"/>
        <color theme="1"/>
        <rFont val="Calibri"/>
        <family val="2"/>
        <charset val="238"/>
      </rPr>
      <t>/óra alatti lakossági fogyasztók</t>
    </r>
    <r>
      <rPr>
        <sz val="11"/>
        <color theme="1"/>
        <rFont val="Calibri"/>
        <family val="2"/>
        <charset val="238"/>
        <scheme val="minor"/>
      </rPr>
      <t xml:space="preserve">
household consumers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</si>
  <si>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rPr>
      <t>20 m</t>
    </r>
    <r>
      <rPr>
        <b/>
        <vertAlign val="superscript"/>
        <sz val="11"/>
        <color theme="1"/>
        <rFont val="Calibri"/>
        <family val="2"/>
        <charset val="238"/>
      </rPr>
      <t>3</t>
    </r>
    <r>
      <rPr>
        <b/>
        <sz val="11"/>
        <color theme="1"/>
        <rFont val="Calibri"/>
        <family val="2"/>
        <charset val="238"/>
      </rPr>
      <t>/óra és a feletti lakossági fogyasztók</t>
    </r>
    <r>
      <rPr>
        <sz val="11"/>
        <color theme="1"/>
        <rFont val="Calibri"/>
        <family val="2"/>
        <charset val="238"/>
        <scheme val="minor"/>
      </rPr>
      <t xml:space="preserve">
household consumers at 20 m</t>
    </r>
    <r>
      <rPr>
        <vertAlign val="superscript"/>
        <sz val="11"/>
        <color theme="1"/>
        <rFont val="Calibri"/>
        <family val="2"/>
        <charset val="238"/>
        <scheme val="minor"/>
      </rPr>
      <t>3</t>
    </r>
    <r>
      <rPr>
        <sz val="11"/>
        <color theme="1"/>
        <rFont val="Calibri"/>
        <family val="2"/>
        <charset val="238"/>
        <scheme val="minor"/>
      </rPr>
      <t>/hour and above</t>
    </r>
  </si>
  <si>
    <r>
      <t xml:space="preserve">Nem lakossági fogyasztók összesen
</t>
    </r>
    <r>
      <rPr>
        <sz val="11"/>
        <color theme="1"/>
        <rFont val="Calibri"/>
        <family val="2"/>
        <charset val="238"/>
        <scheme val="minor"/>
      </rPr>
      <t>Non-household consumers in total</t>
    </r>
  </si>
  <si>
    <r>
      <rPr>
        <b/>
        <sz val="11"/>
        <color theme="1"/>
        <rFont val="Calibri"/>
        <family val="2"/>
        <charset val="238"/>
      </rPr>
      <t>20 m</t>
    </r>
    <r>
      <rPr>
        <b/>
        <vertAlign val="superscript"/>
        <sz val="11"/>
        <color theme="1"/>
        <rFont val="Calibri"/>
        <family val="2"/>
        <charset val="238"/>
      </rPr>
      <t>3</t>
    </r>
    <r>
      <rPr>
        <b/>
        <sz val="11"/>
        <color theme="1"/>
        <rFont val="Calibri"/>
        <family val="2"/>
        <charset val="238"/>
      </rPr>
      <t>/óra alatti nem lakossági fogyasztók</t>
    </r>
    <r>
      <rPr>
        <sz val="11"/>
        <color theme="1"/>
        <rFont val="Calibri"/>
        <family val="2"/>
        <charset val="238"/>
        <scheme val="minor"/>
      </rPr>
      <t xml:space="preserve">
non-household consumers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</si>
  <si>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rPr>
      <t>20 m</t>
    </r>
    <r>
      <rPr>
        <b/>
        <vertAlign val="superscript"/>
        <sz val="11"/>
        <color theme="1"/>
        <rFont val="Calibri"/>
        <family val="2"/>
        <charset val="238"/>
      </rPr>
      <t>3</t>
    </r>
    <r>
      <rPr>
        <b/>
        <sz val="11"/>
        <color theme="1"/>
        <rFont val="Calibri"/>
        <family val="2"/>
        <charset val="238"/>
      </rPr>
      <t>/óra és a feletti nem lakossági fogyasztók</t>
    </r>
    <r>
      <rPr>
        <sz val="11"/>
        <color theme="1"/>
        <rFont val="Calibri"/>
        <family val="2"/>
        <charset val="238"/>
        <scheme val="minor"/>
      </rPr>
      <t xml:space="preserve">
non-household consumers at 20 m</t>
    </r>
    <r>
      <rPr>
        <vertAlign val="superscript"/>
        <sz val="11"/>
        <color theme="1"/>
        <rFont val="Calibri"/>
        <family val="2"/>
        <charset val="238"/>
        <scheme val="minor"/>
      </rPr>
      <t>3</t>
    </r>
    <r>
      <rPr>
        <sz val="11"/>
        <color theme="1"/>
        <rFont val="Calibri"/>
        <family val="2"/>
        <charset val="238"/>
        <scheme val="minor"/>
      </rPr>
      <t>/hour and above</t>
    </r>
  </si>
  <si>
    <r>
      <t xml:space="preserve">Egyetemes szolgáltatók árbevétel adatai (millió Ft)
</t>
    </r>
    <r>
      <rPr>
        <sz val="11"/>
        <color theme="1"/>
        <rFont val="Calibri"/>
        <family val="2"/>
        <charset val="238"/>
        <scheme val="minor"/>
      </rPr>
      <t>Sales revenue data of universal suppliers (million HUF)</t>
    </r>
  </si>
  <si>
    <r>
      <t>Szabadpiaci kereskedők árbevétel adatai (millió Ft)</t>
    </r>
    <r>
      <rPr>
        <b/>
        <vertAlign val="superscript"/>
        <sz val="11"/>
        <color theme="1"/>
        <rFont val="Calibri"/>
        <family val="2"/>
        <charset val="238"/>
        <scheme val="minor"/>
      </rPr>
      <t>1</t>
    </r>
    <r>
      <rPr>
        <b/>
        <sz val="11"/>
        <color theme="1"/>
        <rFont val="Calibri"/>
        <family val="2"/>
        <charset val="238"/>
        <scheme val="minor"/>
      </rPr>
      <t xml:space="preserve">
Sales revenue data of liberalized market traders (million HUF)</t>
    </r>
    <r>
      <rPr>
        <b/>
        <vertAlign val="superscript"/>
        <sz val="11"/>
        <color theme="1"/>
        <rFont val="Calibri"/>
        <family val="2"/>
        <charset val="238"/>
        <scheme val="minor"/>
      </rPr>
      <t>1</t>
    </r>
  </si>
  <si>
    <r>
      <t>Összesen -</t>
    </r>
    <r>
      <rPr>
        <sz val="11"/>
        <color theme="1"/>
        <rFont val="Calibri"/>
        <family val="2"/>
        <charset val="238"/>
        <scheme val="minor"/>
      </rPr>
      <t xml:space="preserve"> Total</t>
    </r>
  </si>
  <si>
    <r>
      <rPr>
        <b/>
        <sz val="11"/>
        <color theme="1"/>
        <rFont val="Calibri"/>
        <family val="2"/>
        <charset val="238"/>
        <scheme val="minor"/>
      </rPr>
      <t>mérő nélküli fogyasztók</t>
    </r>
    <r>
      <rPr>
        <sz val="11"/>
        <color theme="1"/>
        <rFont val="Calibri"/>
        <family val="2"/>
        <charset val="238"/>
        <scheme val="minor"/>
      </rPr>
      <t xml:space="preserve">
consumers without meter</t>
    </r>
  </si>
  <si>
    <r>
      <rPr>
        <b/>
        <sz val="11"/>
        <color theme="1"/>
        <rFont val="Calibri"/>
        <family val="2"/>
        <charset val="238"/>
        <scheme val="minor"/>
      </rPr>
      <t>20 m</t>
    </r>
    <r>
      <rPr>
        <b/>
        <vertAlign val="superscript"/>
        <sz val="11"/>
        <color theme="1"/>
        <rFont val="Calibri"/>
        <family val="2"/>
        <charset val="238"/>
      </rPr>
      <t>3</t>
    </r>
    <r>
      <rPr>
        <b/>
        <sz val="11"/>
        <color theme="1"/>
        <rFont val="Calibri"/>
        <family val="2"/>
        <charset val="238"/>
        <scheme val="minor"/>
      </rPr>
      <t>/óra alatti nem lakossági fogyasztók</t>
    </r>
    <r>
      <rPr>
        <sz val="11"/>
        <color theme="1"/>
        <rFont val="Calibri"/>
        <family val="2"/>
        <charset val="238"/>
        <scheme val="minor"/>
      </rPr>
      <t xml:space="preserve">
non-household consumers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</si>
  <si>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20-100 m</t>
    </r>
    <r>
      <rPr>
        <b/>
        <vertAlign val="superscript"/>
        <sz val="11"/>
        <color theme="1"/>
        <rFont val="Calibri"/>
        <family val="2"/>
        <charset val="238"/>
      </rPr>
      <t>3</t>
    </r>
    <r>
      <rPr>
        <b/>
        <sz val="11"/>
        <color theme="1"/>
        <rFont val="Calibri"/>
        <family val="2"/>
        <charset val="238"/>
        <scheme val="minor"/>
      </rPr>
      <t>/óra közötti nem lakossági fogyasztók</t>
    </r>
    <r>
      <rPr>
        <sz val="11"/>
        <color theme="1"/>
        <rFont val="Calibri"/>
        <family val="2"/>
        <charset val="238"/>
        <scheme val="minor"/>
      </rPr>
      <t xml:space="preserve">
non-household consumers between 20-100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</si>
  <si>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rPr>
      <t>101-500 m</t>
    </r>
    <r>
      <rPr>
        <b/>
        <vertAlign val="superscript"/>
        <sz val="11"/>
        <color theme="1"/>
        <rFont val="Calibri"/>
        <family val="2"/>
        <charset val="238"/>
      </rPr>
      <t>3</t>
    </r>
    <r>
      <rPr>
        <b/>
        <sz val="11"/>
        <color theme="1"/>
        <rFont val="Calibri"/>
        <family val="2"/>
        <charset val="238"/>
      </rPr>
      <t>/óra közötti nem lakossági fogyasztók</t>
    </r>
    <r>
      <rPr>
        <sz val="11"/>
        <color theme="1"/>
        <rFont val="Calibri"/>
        <family val="2"/>
        <charset val="238"/>
        <scheme val="minor"/>
      </rPr>
      <t xml:space="preserve">
non-household consumers between 101-500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</si>
  <si>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rPr>
      <t>500 m</t>
    </r>
    <r>
      <rPr>
        <b/>
        <vertAlign val="superscript"/>
        <sz val="11"/>
        <color theme="1"/>
        <rFont val="Calibri"/>
        <family val="2"/>
        <charset val="238"/>
      </rPr>
      <t>3</t>
    </r>
    <r>
      <rPr>
        <b/>
        <sz val="11"/>
        <color theme="1"/>
        <rFont val="Calibri"/>
        <family val="2"/>
        <charset val="238"/>
      </rPr>
      <t>/óra és a feletti nem lakossági fogyasztók</t>
    </r>
    <r>
      <rPr>
        <sz val="11"/>
        <color theme="1"/>
        <rFont val="Calibri"/>
        <family val="2"/>
        <charset val="238"/>
        <scheme val="minor"/>
      </rPr>
      <t xml:space="preserve">
non-household consumers at 500 m</t>
    </r>
    <r>
      <rPr>
        <vertAlign val="superscript"/>
        <sz val="11"/>
        <color theme="1"/>
        <rFont val="Calibri"/>
        <family val="2"/>
        <charset val="238"/>
        <scheme val="minor"/>
      </rPr>
      <t>3</t>
    </r>
    <r>
      <rPr>
        <sz val="11"/>
        <color theme="1"/>
        <rFont val="Calibri"/>
        <family val="2"/>
        <charset val="238"/>
        <scheme val="minor"/>
      </rPr>
      <t>/hour and above</t>
    </r>
  </si>
  <si>
    <r>
      <rPr>
        <b/>
        <vertAlign val="superscript"/>
        <sz val="11"/>
        <color theme="1"/>
        <rFont val="Calibri"/>
        <family val="2"/>
        <charset val="238"/>
      </rPr>
      <t>1</t>
    </r>
    <r>
      <rPr>
        <b/>
        <sz val="11"/>
        <color theme="1"/>
        <rFont val="Calibri"/>
        <family val="2"/>
        <charset val="238"/>
      </rPr>
      <t xml:space="preserve"> Nem tartalmazza a szállítási rendszerüzemeltetőknek, szállítási rendszerirányítónak való értékesítést, valamint a saját jogon importáló felhasználók importját. |</t>
    </r>
    <r>
      <rPr>
        <sz val="11"/>
        <color theme="1"/>
        <rFont val="Calibri"/>
        <family val="2"/>
        <charset val="238"/>
        <scheme val="minor"/>
      </rPr>
      <t xml:space="preserve"> Does not include sales to the transmission system management company, to the transmission system operator and sales to consumers through site pipeline and regional system.</t>
    </r>
  </si>
  <si>
    <t>ELOSZTÓHÁLÓZATRA CSATLAKOZÓ FELHASZNÁLÓK SZÁMA</t>
  </si>
  <si>
    <t>DECEMBER 31-ÉN [ezer db]</t>
  </si>
  <si>
    <t>CONSUMERS CONNECTED TO THE DISTRIBUTION NETWORK</t>
  </si>
  <si>
    <t>AS OF 31 DECEMBER [thousand consumers]</t>
  </si>
  <si>
    <r>
      <rPr>
        <b/>
        <sz val="11"/>
        <color theme="1"/>
        <rFont val="Calibri"/>
        <family val="2"/>
        <charset val="238"/>
      </rPr>
      <t>mérő nélküli fogyasztók</t>
    </r>
    <r>
      <rPr>
        <sz val="11"/>
        <color theme="1"/>
        <rFont val="Calibri"/>
        <family val="2"/>
        <charset val="238"/>
        <scheme val="minor"/>
      </rPr>
      <t xml:space="preserve">
consumers without meter</t>
    </r>
  </si>
  <si>
    <r>
      <rPr>
        <b/>
        <sz val="11"/>
        <color theme="1"/>
        <rFont val="Calibri"/>
        <family val="2"/>
        <charset val="238"/>
      </rPr>
      <t>20 m</t>
    </r>
    <r>
      <rPr>
        <b/>
        <vertAlign val="superscript"/>
        <sz val="11"/>
        <color theme="1"/>
        <rFont val="Calibri"/>
        <family val="2"/>
        <charset val="238"/>
      </rPr>
      <t>3</t>
    </r>
    <r>
      <rPr>
        <b/>
        <sz val="11"/>
        <color theme="1"/>
        <rFont val="Calibri"/>
        <family val="2"/>
        <charset val="238"/>
      </rPr>
      <t>/óra alatti lakossági fogyasztók</t>
    </r>
    <r>
      <rPr>
        <sz val="11"/>
        <color theme="1"/>
        <rFont val="Calibri"/>
        <family val="2"/>
        <charset val="238"/>
        <scheme val="minor"/>
      </rPr>
      <t xml:space="preserve">
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</si>
  <si>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20 m3/óra és a feletti lakossági fogyasztók</t>
    </r>
    <r>
      <rPr>
        <sz val="11"/>
        <color theme="1"/>
        <rFont val="Calibri"/>
        <family val="2"/>
        <charset val="238"/>
        <scheme val="minor"/>
      </rPr>
      <t xml:space="preserve">
household consumers with a consumption rate  of 20 m3/hour and above</t>
    </r>
  </si>
  <si>
    <r>
      <rPr>
        <b/>
        <sz val="11"/>
        <color theme="1"/>
        <rFont val="Calibri"/>
        <family val="2"/>
        <charset val="238"/>
        <scheme val="minor"/>
      </rPr>
      <t>20 m</t>
    </r>
    <r>
      <rPr>
        <b/>
        <vertAlign val="superscript"/>
        <sz val="11"/>
        <color theme="1"/>
        <rFont val="Calibri"/>
        <family val="2"/>
        <charset val="238"/>
      </rPr>
      <t>3</t>
    </r>
    <r>
      <rPr>
        <b/>
        <sz val="11"/>
        <color theme="1"/>
        <rFont val="Calibri"/>
        <family val="2"/>
        <charset val="238"/>
        <scheme val="minor"/>
      </rPr>
      <t>/óra alatti nem lakossági fogyasztók</t>
    </r>
    <r>
      <rPr>
        <sz val="11"/>
        <color theme="1"/>
        <rFont val="Calibri"/>
        <family val="2"/>
        <charset val="238"/>
        <scheme val="minor"/>
      </rPr>
      <t xml:space="preserve">
non-household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</si>
  <si>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20-100 m</t>
    </r>
    <r>
      <rPr>
        <b/>
        <vertAlign val="superscript"/>
        <sz val="11"/>
        <color theme="1"/>
        <rFont val="Calibri"/>
        <family val="2"/>
        <charset val="238"/>
      </rPr>
      <t>3</t>
    </r>
    <r>
      <rPr>
        <b/>
        <sz val="11"/>
        <color theme="1"/>
        <rFont val="Calibri"/>
        <family val="2"/>
        <charset val="238"/>
        <scheme val="minor"/>
      </rPr>
      <t>/óra közötti nem lakossági fogyasztók</t>
    </r>
    <r>
      <rPr>
        <sz val="11"/>
        <color theme="1"/>
        <rFont val="Calibri"/>
        <family val="2"/>
        <charset val="238"/>
        <scheme val="minor"/>
      </rPr>
      <t xml:space="preserve">
non-household consumers with a consumption rate between 20-100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</si>
  <si>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rPr>
      <t>101-500 m</t>
    </r>
    <r>
      <rPr>
        <b/>
        <vertAlign val="superscript"/>
        <sz val="11"/>
        <color theme="1"/>
        <rFont val="Calibri"/>
        <family val="2"/>
        <charset val="238"/>
      </rPr>
      <t>3</t>
    </r>
    <r>
      <rPr>
        <b/>
        <sz val="11"/>
        <color theme="1"/>
        <rFont val="Calibri"/>
        <family val="2"/>
        <charset val="238"/>
      </rPr>
      <t>/óra közötti nem lakossági fogyasztók</t>
    </r>
    <r>
      <rPr>
        <sz val="11"/>
        <color theme="1"/>
        <rFont val="Calibri"/>
        <family val="2"/>
        <charset val="238"/>
        <scheme val="minor"/>
      </rPr>
      <t xml:space="preserve">
non-household consumers with a consumption rate between 101-500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</si>
  <si>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500 m3/óra és a feletti nem lakossági fogyasztók</t>
    </r>
    <r>
      <rPr>
        <sz val="11"/>
        <color theme="1"/>
        <rFont val="Calibri"/>
        <family val="2"/>
        <charset val="238"/>
        <scheme val="minor"/>
      </rPr>
      <t xml:space="preserve">
non-household consumers with a consumption rate of 500 m3/hour and above</t>
    </r>
  </si>
  <si>
    <t>3.4A</t>
  </si>
  <si>
    <t>EGY FELHASZNÁLÓRA VETÍTETT LAKOSSÁGI</t>
  </si>
  <si>
    <t>FÖLDGÁZFELHASZNÁLÁS TELEPÜLÉSENKÉNT [m3/felhasználó]</t>
  </si>
  <si>
    <t>HOUSEHOLD NATURAL GAS CONSUMPTION PER CONSUMER BY</t>
  </si>
  <si>
    <t>SETTLEMENTS [m3/user]</t>
  </si>
  <si>
    <t>3.4B</t>
  </si>
  <si>
    <t>EGY FŐRE VETÍTETT LAKOSSÁGI FÖLDGÁZFELHASZNÁLÁS</t>
  </si>
  <si>
    <t>TELEPÜLÉSENKÉNT [m3/fő]</t>
  </si>
  <si>
    <t>HOUSEHOLD NATURAL GAS CONSUMPTION PER CAPITA BY</t>
  </si>
  <si>
    <t>SETTLEMENTS [m3/capita]</t>
  </si>
  <si>
    <t>3.4C</t>
  </si>
  <si>
    <t>TELEPÜLÉSENKÉNTI FÖLDGÁZFELHASZNÁLÁS VÁLTOZÁSA</t>
  </si>
  <si>
    <t>(2022/2021, [%])</t>
  </si>
  <si>
    <t>CHANGE OF NATURAL GAS CONSUMPTION BY SETTLEMENTS</t>
  </si>
  <si>
    <t>Földgáz szektor piac-koncentráltsági mutatói</t>
  </si>
  <si>
    <t>Market-concentration indicators of the natural gas sector</t>
  </si>
  <si>
    <r>
      <rPr>
        <b/>
        <sz val="12.65"/>
        <color theme="1"/>
        <rFont val="Calibri"/>
        <family val="2"/>
        <charset val="238"/>
      </rPr>
      <t>Nem lakossági végfelhasználóknak történő értékesítés adatai</t>
    </r>
    <r>
      <rPr>
        <sz val="11"/>
        <color theme="1"/>
        <rFont val="Calibri"/>
        <family val="2"/>
        <charset val="238"/>
        <scheme val="minor"/>
      </rPr>
      <t xml:space="preserve">
Data of sales to non-household end users</t>
    </r>
  </si>
  <si>
    <r>
      <rPr>
        <b/>
        <sz val="12.65"/>
        <color theme="1"/>
        <rFont val="Calibri"/>
        <family val="2"/>
        <charset val="238"/>
      </rPr>
      <t>Nem lakossági végfelhasználóknak értékesítő vállalatok száma (db)</t>
    </r>
    <r>
      <rPr>
        <sz val="11"/>
        <color theme="1"/>
        <rFont val="Calibri"/>
        <family val="2"/>
        <charset val="238"/>
        <scheme val="minor"/>
      </rPr>
      <t xml:space="preserve">
Number of companies selling to non-household end users (pcs)</t>
    </r>
  </si>
  <si>
    <r>
      <rPr>
        <b/>
        <sz val="12.65"/>
        <rFont val="Calibri"/>
        <family val="2"/>
        <charset val="238"/>
      </rPr>
      <t>5%-nál nagyobb részarányú vállalkozások száma [db]</t>
    </r>
    <r>
      <rPr>
        <sz val="11"/>
        <rFont val="Calibri"/>
        <family val="2"/>
        <charset val="238"/>
        <scheme val="minor"/>
      </rPr>
      <t xml:space="preserve">
Number of companies with a share more than 5 % [pcs]</t>
    </r>
  </si>
  <si>
    <r>
      <rPr>
        <b/>
        <sz val="12.65"/>
        <rFont val="Calibri"/>
        <family val="2"/>
        <charset val="238"/>
      </rPr>
      <t>5%-nál nagyobb részarányú vállalkozások aránya [%]</t>
    </r>
    <r>
      <rPr>
        <sz val="11"/>
        <rFont val="Calibri"/>
        <family val="2"/>
        <charset val="238"/>
        <scheme val="minor"/>
      </rPr>
      <t xml:space="preserve">
Share of the companies with a share of more than 5 % [%]</t>
    </r>
  </si>
  <si>
    <r>
      <rPr>
        <b/>
        <sz val="12.65"/>
        <rFont val="Calibri"/>
        <family val="2"/>
        <charset val="238"/>
      </rPr>
      <t>A 3 legnagyobb részarányú vállalkozás összes aránya [%]</t>
    </r>
    <r>
      <rPr>
        <sz val="11"/>
        <rFont val="Calibri"/>
        <family val="2"/>
        <charset val="238"/>
        <scheme val="minor"/>
      </rPr>
      <t xml:space="preserve">
Total share of the 3 companies with the largest share [%]</t>
    </r>
  </si>
  <si>
    <r>
      <rPr>
        <b/>
        <sz val="12.65"/>
        <rFont val="Calibri"/>
        <family val="2"/>
        <charset val="238"/>
      </rPr>
      <t>Versenyállapot-mutató</t>
    </r>
    <r>
      <rPr>
        <b/>
        <vertAlign val="superscript"/>
        <sz val="12.65"/>
        <rFont val="Calibri"/>
        <family val="2"/>
        <charset val="238"/>
      </rPr>
      <t>1</t>
    </r>
    <r>
      <rPr>
        <sz val="11"/>
        <rFont val="Calibri"/>
        <family val="2"/>
        <charset val="238"/>
        <scheme val="minor"/>
      </rPr>
      <t xml:space="preserve">
Competition index</t>
    </r>
    <r>
      <rPr>
        <vertAlign val="superscript"/>
        <sz val="11"/>
        <rFont val="Calibri"/>
        <family val="2"/>
        <charset val="238"/>
        <scheme val="minor"/>
      </rPr>
      <t>1</t>
    </r>
  </si>
  <si>
    <r>
      <rPr>
        <b/>
        <sz val="12.65"/>
        <color theme="1"/>
        <rFont val="Calibri"/>
        <family val="2"/>
        <charset val="238"/>
      </rPr>
      <t>Lakossági végfelhasználóknak történő értékesítés adatai</t>
    </r>
    <r>
      <rPr>
        <sz val="11"/>
        <color theme="1"/>
        <rFont val="Calibri"/>
        <family val="2"/>
        <charset val="238"/>
        <scheme val="minor"/>
      </rPr>
      <t xml:space="preserve">
Data of sales to household end users</t>
    </r>
  </si>
  <si>
    <r>
      <rPr>
        <b/>
        <sz val="12.65"/>
        <color theme="1"/>
        <rFont val="Calibri"/>
        <family val="2"/>
        <charset val="238"/>
      </rPr>
      <t>Lakossági végfelhasználóknak értékesítő vállalatok száma [db]</t>
    </r>
    <r>
      <rPr>
        <sz val="11"/>
        <color theme="1"/>
        <rFont val="Calibri"/>
        <family val="2"/>
        <charset val="238"/>
        <scheme val="minor"/>
      </rPr>
      <t xml:space="preserve">
Number of companies selling to household end users [pcs]</t>
    </r>
  </si>
  <si>
    <r>
      <rPr>
        <b/>
        <sz val="12.65"/>
        <rFont val="Calibri"/>
        <family val="2"/>
        <charset val="238"/>
      </rPr>
      <t>5%-nál nagyobb részarányú vállalkozások száma [db]</t>
    </r>
    <r>
      <rPr>
        <sz val="11"/>
        <rFont val="Calibri"/>
        <family val="2"/>
        <charset val="238"/>
        <scheme val="minor"/>
      </rPr>
      <t xml:space="preserve">
Number of companies with a share of more than 5 % [pcs]</t>
    </r>
  </si>
  <si>
    <r>
      <rPr>
        <b/>
        <sz val="12.65"/>
        <rFont val="Calibri"/>
        <family val="2"/>
        <charset val="238"/>
      </rPr>
      <t>5%-nál nagyobb részarányú vállalkozások aránya [%]</t>
    </r>
    <r>
      <rPr>
        <sz val="11"/>
        <rFont val="Calibri"/>
        <family val="2"/>
        <charset val="238"/>
        <scheme val="minor"/>
      </rPr>
      <t xml:space="preserve">
Share of the companies with a share more than 5 % [%]</t>
    </r>
  </si>
  <si>
    <r>
      <rPr>
        <b/>
        <sz val="12.65"/>
        <color theme="1"/>
        <rFont val="Calibri"/>
        <family val="2"/>
        <charset val="238"/>
      </rPr>
      <t>Nagykereskedelmi értékesítés adatai</t>
    </r>
    <r>
      <rPr>
        <b/>
        <vertAlign val="superscript"/>
        <sz val="12.65"/>
        <color theme="1"/>
        <rFont val="Calibri"/>
        <family val="2"/>
        <charset val="238"/>
      </rPr>
      <t>2</t>
    </r>
    <r>
      <rPr>
        <sz val="11"/>
        <color theme="1"/>
        <rFont val="Calibri"/>
        <family val="2"/>
        <charset val="238"/>
        <scheme val="minor"/>
      </rPr>
      <t xml:space="preserve">
Data of sales on the wholesale market</t>
    </r>
    <r>
      <rPr>
        <vertAlign val="superscript"/>
        <sz val="11"/>
        <color theme="1"/>
        <rFont val="Calibri"/>
        <family val="2"/>
        <charset val="238"/>
        <scheme val="minor"/>
      </rPr>
      <t>2</t>
    </r>
  </si>
  <si>
    <r>
      <rPr>
        <b/>
        <sz val="12.65"/>
        <color theme="1"/>
        <rFont val="Calibri"/>
        <family val="2"/>
        <charset val="238"/>
      </rPr>
      <t>Nagykereskedelmi piacon értékesítő vállalatok száma [db]</t>
    </r>
    <r>
      <rPr>
        <sz val="11"/>
        <color theme="1"/>
        <rFont val="Calibri"/>
        <family val="2"/>
        <charset val="238"/>
        <scheme val="minor"/>
      </rPr>
      <t xml:space="preserve">
Number of companies selling on the wholesale market [pcs]</t>
    </r>
  </si>
  <si>
    <r>
      <rPr>
        <b/>
        <vertAlign val="superscript"/>
        <sz val="12.65"/>
        <rFont val="Calibri"/>
        <family val="2"/>
        <charset val="238"/>
      </rPr>
      <t>1</t>
    </r>
    <r>
      <rPr>
        <b/>
        <sz val="12.65"/>
        <rFont val="Calibri"/>
        <family val="2"/>
        <charset val="238"/>
      </rPr>
      <t xml:space="preserve"> Herfindahl–Hirschman-index: a piacon résztvevők számától és az értékesítés részarányától függő mutató, egy piaci résztvevő esetén a mutató = 10 000. |</t>
    </r>
    <r>
      <rPr>
        <sz val="11"/>
        <rFont val="Calibri"/>
        <family val="2"/>
        <charset val="238"/>
        <scheme val="minor"/>
      </rPr>
      <t xml:space="preserve"> An index depending on the number of market participants and the share of sales, in the case of one market participant this index is 10 000. </t>
    </r>
  </si>
  <si>
    <r>
      <rPr>
        <b/>
        <vertAlign val="superscript"/>
        <sz val="12.65"/>
        <color theme="1"/>
        <rFont val="Calibri"/>
        <family val="2"/>
        <charset val="238"/>
      </rPr>
      <t>2</t>
    </r>
    <r>
      <rPr>
        <b/>
        <sz val="12.65"/>
        <color theme="1"/>
        <rFont val="Calibri"/>
        <family val="2"/>
        <charset val="238"/>
      </rPr>
      <t xml:space="preserve"> Nem tartalmazza a CEEGEX-en történő értékesítést. | </t>
    </r>
    <r>
      <rPr>
        <sz val="12.65"/>
        <color theme="1"/>
        <rFont val="Calibri"/>
        <family val="2"/>
        <charset val="238"/>
      </rPr>
      <t>Does not contain the sales on CEEGEX.</t>
    </r>
  </si>
  <si>
    <r>
      <rPr>
        <b/>
        <sz val="11"/>
        <color theme="1"/>
        <rFont val="Calibri"/>
        <family val="2"/>
        <charset val="238"/>
        <scheme val="minor"/>
      </rPr>
      <t>A tábla adatait pontosították az előző évi kiadványéhoz képest. |</t>
    </r>
    <r>
      <rPr>
        <sz val="11"/>
        <color theme="1"/>
        <rFont val="Calibri"/>
        <family val="2"/>
        <charset val="238"/>
        <scheme val="minor"/>
      </rPr>
      <t xml:space="preserve"> The data of the table has been revised since the previous edition of the publication.</t>
    </r>
  </si>
  <si>
    <t>3.6</t>
  </si>
  <si>
    <t>SZERVEZETT FÖLDGÁZPIACI ADATOK [TWh, millió Ft]</t>
  </si>
  <si>
    <t>ORGANIZED NATURAL GAS MARKET DATA [TWh, million HUF]</t>
  </si>
  <si>
    <t>3.7</t>
  </si>
  <si>
    <t>A VEZETÉKES PB-GÁZ-SZOLGÁLTATÓINAK ÖSSZEFOGLALÓ ADATAI</t>
  </si>
  <si>
    <t>SUMMARY DATA OF PIPELINE SUPPLIERS OF PROPANE-BUTANE GAS</t>
  </si>
  <si>
    <r>
      <rPr>
        <b/>
        <sz val="11"/>
        <color theme="1"/>
        <rFont val="Calibri"/>
        <family val="2"/>
        <charset val="238"/>
      </rPr>
      <t>Vezetékes PB-gáz-hálózatba bekapcsolt települések száma [db]</t>
    </r>
    <r>
      <rPr>
        <sz val="11"/>
        <color theme="1"/>
        <rFont val="Calibri"/>
        <family val="2"/>
        <charset val="238"/>
        <scheme val="minor"/>
      </rPr>
      <t xml:space="preserve">
Number of settlements connected to the pipeline propane-butane gas network [pcs]</t>
    </r>
  </si>
  <si>
    <r>
      <rPr>
        <b/>
        <sz val="11"/>
        <color theme="1"/>
        <rFont val="Calibri"/>
        <family val="2"/>
        <charset val="238"/>
      </rPr>
      <t>Fogyasztók száma [db]</t>
    </r>
    <r>
      <rPr>
        <sz val="11"/>
        <color theme="1"/>
        <rFont val="Calibri"/>
        <family val="2"/>
        <charset val="238"/>
        <scheme val="minor"/>
      </rPr>
      <t xml:space="preserve">
Number of consumers [person]</t>
    </r>
  </si>
  <si>
    <r>
      <rPr>
        <b/>
        <sz val="11"/>
        <color theme="1"/>
        <rFont val="Calibri"/>
        <family val="2"/>
        <charset val="238"/>
      </rPr>
      <t>ebből: háztartási fogyasztók [db]</t>
    </r>
    <r>
      <rPr>
        <sz val="11"/>
        <color theme="1"/>
        <rFont val="Calibri"/>
        <family val="2"/>
        <charset val="238"/>
        <scheme val="minor"/>
      </rPr>
      <t xml:space="preserve">
of which: household consumers [person]</t>
    </r>
  </si>
  <si>
    <r>
      <rPr>
        <b/>
        <sz val="11"/>
        <color theme="1"/>
        <rFont val="Calibri"/>
        <family val="2"/>
        <charset val="238"/>
      </rPr>
      <t>Értékesített PB-gáz [t]</t>
    </r>
    <r>
      <rPr>
        <sz val="11"/>
        <color theme="1"/>
        <rFont val="Calibri"/>
        <family val="2"/>
        <charset val="238"/>
        <scheme val="minor"/>
      </rPr>
      <t xml:space="preserve">
Sold propane-butane gas [t]</t>
    </r>
  </si>
  <si>
    <r>
      <rPr>
        <b/>
        <sz val="11"/>
        <color theme="1"/>
        <rFont val="Calibri"/>
        <family val="2"/>
        <charset val="238"/>
      </rPr>
      <t>ebből: háztartási fogyasztóknak [t]</t>
    </r>
    <r>
      <rPr>
        <sz val="11"/>
        <color theme="1"/>
        <rFont val="Calibri"/>
        <family val="2"/>
        <charset val="238"/>
        <scheme val="minor"/>
      </rPr>
      <t xml:space="preserve">
of which: to household consumers [t]</t>
    </r>
  </si>
  <si>
    <r>
      <rPr>
        <b/>
        <sz val="11"/>
        <color theme="1"/>
        <rFont val="Calibri"/>
        <family val="2"/>
        <charset val="238"/>
      </rPr>
      <t>Értékesítés árbevétele  [millió Ft]</t>
    </r>
    <r>
      <rPr>
        <sz val="11"/>
        <color theme="1"/>
        <rFont val="Calibri"/>
        <family val="2"/>
        <charset val="238"/>
        <scheme val="minor"/>
      </rPr>
      <t xml:space="preserve">
Sales revenue [million HUF]</t>
    </r>
  </si>
  <si>
    <r>
      <rPr>
        <b/>
        <sz val="11"/>
        <color theme="1"/>
        <rFont val="Calibri"/>
        <family val="2"/>
        <charset val="238"/>
      </rPr>
      <t xml:space="preserve">ebből: háztartási fogyasztók [millió Ft]     </t>
    </r>
    <r>
      <rPr>
        <sz val="11"/>
        <color theme="1"/>
        <rFont val="Calibri"/>
        <family val="2"/>
        <charset val="238"/>
        <scheme val="minor"/>
      </rPr>
      <t xml:space="preserve">
of which: household consumers [million HUF]</t>
    </r>
  </si>
  <si>
    <r>
      <rPr>
        <b/>
        <sz val="11"/>
        <color theme="1"/>
        <rFont val="Calibri"/>
        <family val="2"/>
        <charset val="238"/>
      </rPr>
      <t>Elosztóhálózat hossza [km]</t>
    </r>
    <r>
      <rPr>
        <sz val="11"/>
        <color theme="1"/>
        <rFont val="Calibri"/>
        <family val="2"/>
        <charset val="238"/>
        <scheme val="minor"/>
      </rPr>
      <t xml:space="preserve">
Length of distribution network [km]</t>
    </r>
  </si>
  <si>
    <r>
      <rPr>
        <b/>
        <sz val="11"/>
        <color theme="1"/>
        <rFont val="Calibri"/>
        <family val="2"/>
        <charset val="238"/>
      </rPr>
      <t>ebből: gerincvezeték [km]</t>
    </r>
    <r>
      <rPr>
        <sz val="11"/>
        <color theme="1"/>
        <rFont val="Calibri"/>
        <family val="2"/>
        <charset val="238"/>
        <scheme val="minor"/>
      </rPr>
      <t xml:space="preserve">
of which: main pipeline [km]             </t>
    </r>
  </si>
  <si>
    <r>
      <rPr>
        <b/>
        <sz val="11"/>
        <color theme="1"/>
        <rFont val="Calibri"/>
        <family val="2"/>
        <charset val="238"/>
      </rPr>
      <t>Az adattartalom hosszú idősorban megtalálható a 4.12-es táblázatban. |</t>
    </r>
    <r>
      <rPr>
        <sz val="11"/>
        <color theme="1"/>
        <rFont val="Calibri"/>
        <family val="2"/>
        <charset val="238"/>
        <scheme val="minor"/>
      </rPr>
      <t xml:space="preserve"> Long time data can be found in table 4.12.</t>
    </r>
  </si>
  <si>
    <t>RÉSZARÁNYA A TELJES PRIMERENERGIA-FELHASZNÁLÁSBAN [PJ, %]</t>
  </si>
  <si>
    <r>
      <t xml:space="preserve">2014 </t>
    </r>
    <r>
      <rPr>
        <vertAlign val="superscript"/>
        <sz val="11"/>
        <rFont val="Calibri"/>
        <family val="2"/>
        <charset val="238"/>
        <scheme val="minor"/>
      </rPr>
      <t>2</t>
    </r>
  </si>
  <si>
    <r>
      <t xml:space="preserve">2015 </t>
    </r>
    <r>
      <rPr>
        <vertAlign val="superscript"/>
        <sz val="11"/>
        <rFont val="Calibri"/>
        <family val="2"/>
        <charset val="238"/>
        <scheme val="minor"/>
      </rPr>
      <t>2</t>
    </r>
  </si>
  <si>
    <r>
      <rPr>
        <b/>
        <vertAlign val="superscript"/>
        <sz val="11"/>
        <color theme="1"/>
        <rFont val="Calibri"/>
        <family val="2"/>
        <charset val="238"/>
      </rPr>
      <t>1</t>
    </r>
    <r>
      <rPr>
        <b/>
        <sz val="11"/>
        <color theme="1"/>
        <rFont val="Calibri"/>
        <family val="2"/>
        <charset val="238"/>
      </rPr>
      <t xml:space="preserve"> Előzetes adatok. |</t>
    </r>
    <r>
      <rPr>
        <sz val="11"/>
        <color theme="1"/>
        <rFont val="Calibri"/>
        <family val="2"/>
        <charset val="238"/>
        <scheme val="minor"/>
      </rPr>
      <t xml:space="preserve"> Preliminary data.</t>
    </r>
  </si>
  <si>
    <r>
      <rPr>
        <b/>
        <vertAlign val="superscript"/>
        <sz val="11"/>
        <color theme="1"/>
        <rFont val="Calibri"/>
        <family val="2"/>
        <charset val="238"/>
        <scheme val="minor"/>
      </rPr>
      <t>2</t>
    </r>
    <r>
      <rPr>
        <b/>
        <sz val="11"/>
        <color theme="1"/>
        <rFont val="Calibri"/>
        <family val="2"/>
        <charset val="238"/>
        <scheme val="minor"/>
      </rPr>
      <t xml:space="preserve"> A tábla adatait pontosították az előző évi kiadványéhoz képest. |</t>
    </r>
    <r>
      <rPr>
        <sz val="11"/>
        <color theme="1"/>
        <rFont val="Calibri"/>
        <family val="2"/>
        <charset val="238"/>
        <scheme val="minor"/>
      </rPr>
      <t xml:space="preserve"> The data of the table has been revised since the previous edition of the publication.</t>
    </r>
  </si>
  <si>
    <r>
      <t xml:space="preserve">Forrás: EUROSTAT | </t>
    </r>
    <r>
      <rPr>
        <sz val="11"/>
        <color theme="1"/>
        <rFont val="Calibri"/>
        <family val="2"/>
        <charset val="238"/>
        <scheme val="minor"/>
      </rPr>
      <t>Source: EUROSTAT</t>
    </r>
  </si>
  <si>
    <r>
      <t xml:space="preserve">Forrás: MEKH Hivatalos Statisztika | </t>
    </r>
    <r>
      <rPr>
        <sz val="11"/>
        <color theme="1"/>
        <rFont val="Calibri"/>
        <family val="2"/>
        <charset val="238"/>
        <scheme val="minor"/>
      </rPr>
      <t>Source: MEKH Official statistics</t>
    </r>
  </si>
  <si>
    <t>4.1 PRIMER BELFÖLDI FÖLDGÁZFELHASZNÁLÁS ALAKULÁSA ÉS</t>
  </si>
  <si>
    <t>4.2 Földgáztermelési adatok</t>
  </si>
  <si>
    <t>Natural gas Production data</t>
  </si>
  <si>
    <r>
      <t>Hazai termelőktől a szállítóvezetékbe átvett földgáz</t>
    </r>
    <r>
      <rPr>
        <vertAlign val="superscript"/>
        <sz val="11"/>
        <color theme="1"/>
        <rFont val="Calibri"/>
        <family val="2"/>
        <charset val="238"/>
        <scheme val="minor"/>
      </rPr>
      <t>1</t>
    </r>
    <r>
      <rPr>
        <sz val="11"/>
        <color theme="1"/>
        <rFont val="Calibri"/>
        <family val="2"/>
        <charset val="238"/>
        <scheme val="minor"/>
      </rPr>
      <t xml:space="preserve">
Natural gas received to transmission pipelines from domestic producers</t>
    </r>
    <r>
      <rPr>
        <vertAlign val="superscript"/>
        <sz val="11"/>
        <color theme="1"/>
        <rFont val="Calibri"/>
        <family val="2"/>
        <charset val="238"/>
        <scheme val="minor"/>
      </rPr>
      <t>1</t>
    </r>
  </si>
  <si>
    <r>
      <t>Hazai termelőktől a szállítóvezetékbe átvett, keverőköri átadással csökkentett termelés</t>
    </r>
    <r>
      <rPr>
        <vertAlign val="superscript"/>
        <sz val="11"/>
        <color theme="1"/>
        <rFont val="Calibri"/>
        <family val="2"/>
        <charset val="238"/>
        <scheme val="minor"/>
      </rPr>
      <t>2</t>
    </r>
    <r>
      <rPr>
        <sz val="11"/>
        <color theme="1"/>
        <rFont val="Calibri"/>
        <family val="2"/>
        <charset val="238"/>
        <scheme val="minor"/>
      </rPr>
      <t xml:space="preserve">
Natural gas received to transmission pipelines from domestic producers, reduced by blending circle exit</t>
    </r>
    <r>
      <rPr>
        <vertAlign val="superscript"/>
        <sz val="11"/>
        <color theme="1"/>
        <rFont val="Calibri"/>
        <family val="2"/>
        <charset val="238"/>
        <scheme val="minor"/>
      </rPr>
      <t>2</t>
    </r>
  </si>
  <si>
    <t>Mm3</t>
  </si>
  <si>
    <r>
      <rPr>
        <vertAlign val="superscript"/>
        <sz val="11"/>
        <color theme="1"/>
        <rFont val="Calibri"/>
        <family val="2"/>
        <charset val="238"/>
        <scheme val="minor"/>
      </rPr>
      <t>1</t>
    </r>
    <r>
      <rPr>
        <sz val="11"/>
        <color theme="1"/>
        <rFont val="Calibri"/>
        <family val="2"/>
        <charset val="238"/>
        <scheme val="minor"/>
      </rPr>
      <t>A termelőktől a szállítóvezetékbe átvett (keverőköri átadást is tartalmazó, az elosztóvezetéki virtuális termelési ponton átadott földgázzal) bizonylatolt mennyiség. Nem tartalmazza a szigetüzembe táplált, a termelőktől közvetlenül a felhasználóknak átadott, valamint a fölgáztermelők termeléséből felhasznált földgázt.
Registered volume received from producers to the transmission pipeline (includes blending circle takeover as well as natural gas received to the virtual production point of the distribution network). Does not include gas fed into isolated operation, gas directly transferred from producers to consumers, and gas used from the own production of the producers.</t>
    </r>
  </si>
  <si>
    <r>
      <rPr>
        <vertAlign val="superscript"/>
        <sz val="11"/>
        <color theme="1"/>
        <rFont val="Calibri"/>
        <family val="2"/>
        <charset val="238"/>
        <scheme val="minor"/>
      </rPr>
      <t>2</t>
    </r>
    <r>
      <rPr>
        <sz val="11"/>
        <color theme="1"/>
        <rFont val="Calibri"/>
        <family val="2"/>
        <charset val="238"/>
        <scheme val="minor"/>
      </rPr>
      <t>Nem tartalmazza a szigetüzembe táplált, a termelőktől közvetlenül a felhasználóknak átadott, valamint a fölgáztermelők termeléséből felhasznált földgázt.
Does not include gas fed into isolated operation, gas directly transferred from producers to consumers, and gas used from the own production of the producers.</t>
    </r>
  </si>
  <si>
    <t>A táblázat adatai nem egyeznek meg az 1.8, 2.8, és 4.3-as táblázatban feltüntetett termelési adatokkal a fentiek következtében. 
The dataset is not equal to the data represented in tables 1.8, 2.8, and 4.3 due to the aforementioned reasons.</t>
  </si>
  <si>
    <t>HazaiTermelesbolAtvett7811MWh</t>
  </si>
  <si>
    <t>HazaiTermelesbolAtvett7811</t>
  </si>
  <si>
    <t>x40TarolobolMWh</t>
  </si>
  <si>
    <t>x40Tarolobolem3</t>
  </si>
  <si>
    <t>4.3 FÖLDGÁZTERMELÉS ALAKULÁSA ÉS RÉSZARÁNYA A PRIMER ENERGIAHORDOZÓ-TERMELÉSBŐL</t>
  </si>
  <si>
    <t>TRENDS OF NATURAL GAS PRODUCTION AND ITS SHARE IN PRIMARY 
ENERGY PRODUCTION</t>
  </si>
  <si>
    <r>
      <rPr>
        <b/>
        <sz val="11"/>
        <color theme="1"/>
        <rFont val="Calibri"/>
        <family val="2"/>
        <charset val="238"/>
      </rPr>
      <t>Földgáztermelés [PJ]</t>
    </r>
    <r>
      <rPr>
        <b/>
        <vertAlign val="superscript"/>
        <sz val="11"/>
        <color theme="1"/>
        <rFont val="Calibri"/>
        <family val="2"/>
        <charset val="238"/>
      </rPr>
      <t>1</t>
    </r>
    <r>
      <rPr>
        <sz val="11"/>
        <color theme="1"/>
        <rFont val="Calibri"/>
        <family val="2"/>
        <charset val="238"/>
        <scheme val="minor"/>
      </rPr>
      <t xml:space="preserve">
Natural gas production [PJ]</t>
    </r>
    <r>
      <rPr>
        <vertAlign val="superscript"/>
        <sz val="11"/>
        <color theme="1"/>
        <rFont val="Calibri"/>
        <family val="2"/>
        <charset val="238"/>
        <scheme val="minor"/>
      </rPr>
      <t>1</t>
    </r>
  </si>
  <si>
    <r>
      <rPr>
        <b/>
        <sz val="11"/>
        <color theme="1"/>
        <rFont val="Calibri"/>
        <family val="2"/>
        <charset val="238"/>
      </rPr>
      <t>Primer energiahordozó-termelés  [PJ]</t>
    </r>
    <r>
      <rPr>
        <sz val="11"/>
        <color theme="1"/>
        <rFont val="Calibri"/>
        <family val="2"/>
        <charset val="238"/>
        <scheme val="minor"/>
      </rPr>
      <t xml:space="preserve">
Primary energy production [PJ]</t>
    </r>
  </si>
  <si>
    <r>
      <rPr>
        <b/>
        <sz val="11"/>
        <color theme="1"/>
        <rFont val="Calibri"/>
        <family val="2"/>
        <charset val="238"/>
      </rPr>
      <t>Földgáztermelés részaránya a primer energiahordozó-termelésből        [%]</t>
    </r>
    <r>
      <rPr>
        <sz val="11"/>
        <color theme="1"/>
        <rFont val="Calibri"/>
        <family val="2"/>
        <charset val="238"/>
        <scheme val="minor"/>
      </rPr>
      <t xml:space="preserve">
Share of natural gas produciton in primary energy production [%]</t>
    </r>
  </si>
  <si>
    <r>
      <rPr>
        <b/>
        <vertAlign val="superscript"/>
        <sz val="11"/>
        <color theme="1"/>
        <rFont val="Calibri"/>
        <family val="2"/>
        <charset val="238"/>
      </rPr>
      <t>1</t>
    </r>
    <r>
      <rPr>
        <b/>
        <sz val="11"/>
        <color theme="1"/>
        <rFont val="Calibri"/>
        <family val="2"/>
        <charset val="238"/>
      </rPr>
      <t xml:space="preserve"> Nettó termelés (nem tartalmazza a keverőköri átadást, de tartalmazza a termelők által szigetüzembe táplált, a termelőktől közvetlenül a fogyasztóknak átadott, valamint a földgáztermelők saját termeléséből felhasznált földgázt, valamint a hazai metántermelést és a termálvíz-kisérőgázokat is). Ebből fakadóan nem egyezik meg a 2.7 és 2.7 és 4.2 táblázatokban szereplő hazai szállító- és elosztóvezetékbe átvett és annak keverőköri átadásával csökkentett mennyiségével. | </t>
    </r>
    <r>
      <rPr>
        <sz val="11"/>
        <color theme="1"/>
        <rFont val="Calibri"/>
        <family val="2"/>
        <charset val="238"/>
        <scheme val="minor"/>
      </rPr>
      <t>Net production (does not  include blending circle delivery, but includes gas fed by producers into isolated operation, gas directly transferred from producers to consumers, gas used from the own production of natural gas producers, domestic methane production and gases accompanying thermal water extraction). As a result, it is not the same as the volumes in Tables 2.7, 2.8 and 4.2 which are the volumes received from domestic producers into the transmission and distribution pipelines, minus blending circle delivery.</t>
    </r>
  </si>
  <si>
    <r>
      <rPr>
        <b/>
        <vertAlign val="superscript"/>
        <sz val="11"/>
        <color theme="1"/>
        <rFont val="Calibri"/>
        <family val="2"/>
        <charset val="238"/>
      </rPr>
      <t>2</t>
    </r>
    <r>
      <rPr>
        <b/>
        <sz val="11"/>
        <color theme="1"/>
        <rFont val="Calibri"/>
        <family val="2"/>
        <charset val="238"/>
      </rPr>
      <t xml:space="preserve"> Előzetes adatok. | </t>
    </r>
    <r>
      <rPr>
        <sz val="11"/>
        <color theme="1"/>
        <rFont val="Calibri"/>
        <family val="2"/>
        <charset val="238"/>
        <scheme val="minor"/>
      </rPr>
      <t>Preliminary data.</t>
    </r>
  </si>
  <si>
    <r>
      <rPr>
        <b/>
        <vertAlign val="superscript"/>
        <sz val="11"/>
        <color theme="1"/>
        <rFont val="Calibri"/>
        <family val="2"/>
        <charset val="238"/>
        <scheme val="minor"/>
      </rPr>
      <t>3</t>
    </r>
    <r>
      <rPr>
        <b/>
        <sz val="11"/>
        <color theme="1"/>
        <rFont val="Calibri"/>
        <family val="2"/>
        <charset val="238"/>
        <scheme val="minor"/>
      </rPr>
      <t xml:space="preserve"> A tábla adatait pontosították az előző évi kiadványéhoz képest. |</t>
    </r>
    <r>
      <rPr>
        <sz val="11"/>
        <color theme="1"/>
        <rFont val="Calibri"/>
        <family val="2"/>
        <charset val="238"/>
        <scheme val="minor"/>
      </rPr>
      <t xml:space="preserve"> The data of the table has been revised since the previous edition of the publication.</t>
    </r>
  </si>
  <si>
    <t>4.4</t>
  </si>
  <si>
    <t>FÖLDGÁZ (FIZIKAI) IMPORT-EXPORT-TRANZIT ADATOK [GWh, millió m3]</t>
  </si>
  <si>
    <t>NATURAL GAS (PHYSICAL) IMPORT-EXPORT-TRANSIT DATA [GWh, mcm]</t>
  </si>
  <si>
    <t>Import ( Beregdaróc)</t>
  </si>
  <si>
    <r>
      <t xml:space="preserve">Tranzit célú átvétel - </t>
    </r>
    <r>
      <rPr>
        <sz val="11"/>
        <rFont val="Calibri"/>
        <family val="2"/>
        <charset val="238"/>
        <scheme val="minor"/>
      </rPr>
      <t>Takeover for transit</t>
    </r>
    <r>
      <rPr>
        <b/>
        <sz val="11"/>
        <rFont val="Calibri"/>
        <family val="2"/>
        <charset val="238"/>
        <scheme val="minor"/>
      </rPr>
      <t xml:space="preserve">
(Beregdaróc)</t>
    </r>
  </si>
  <si>
    <t>Import (Mosonmagyaróvár)</t>
  </si>
  <si>
    <t>Import (Csanádpalota)</t>
  </si>
  <si>
    <t>Import (Balassagyarmat)</t>
  </si>
  <si>
    <t>Import (Kiskundorozsma)</t>
  </si>
  <si>
    <t>Export (Drávaszerdahely)</t>
  </si>
  <si>
    <t>Export (Csanádpalota)</t>
  </si>
  <si>
    <t>Export (Kiskundorozsma)</t>
  </si>
  <si>
    <r>
      <t xml:space="preserve">Tranzit célú átadás - </t>
    </r>
    <r>
      <rPr>
        <sz val="11"/>
        <rFont val="Calibri"/>
        <family val="2"/>
        <charset val="238"/>
        <scheme val="minor"/>
      </rPr>
      <t>Delivery for transit</t>
    </r>
    <r>
      <rPr>
        <b/>
        <sz val="11"/>
        <rFont val="Calibri"/>
        <family val="2"/>
        <charset val="238"/>
        <scheme val="minor"/>
      </rPr>
      <t xml:space="preserve">
(Kiskundorozsma)</t>
    </r>
  </si>
  <si>
    <t>Export (Beregdaróc)</t>
  </si>
  <si>
    <t>Export (Balassagyarmat)</t>
  </si>
  <si>
    <t>Import (Beregdaróc)</t>
  </si>
  <si>
    <r>
      <t xml:space="preserve">Tranzit célú átadás - </t>
    </r>
    <r>
      <rPr>
        <sz val="11"/>
        <rFont val="Calibri"/>
        <family val="2"/>
        <charset val="238"/>
      </rPr>
      <t>Delivery for transit</t>
    </r>
    <r>
      <rPr>
        <b/>
        <sz val="11"/>
        <rFont val="Calibri"/>
        <family val="2"/>
        <charset val="238"/>
        <scheme val="minor"/>
      </rPr>
      <t xml:space="preserve">
(Kiskundorozsma)</t>
    </r>
  </si>
  <si>
    <r>
      <t>Mm</t>
    </r>
    <r>
      <rPr>
        <vertAlign val="superscript"/>
        <sz val="11"/>
        <rFont val="Calibri"/>
        <family val="2"/>
        <charset val="238"/>
        <scheme val="minor"/>
      </rPr>
      <t>3</t>
    </r>
    <r>
      <rPr>
        <sz val="11"/>
        <rFont val="Calibri"/>
        <family val="2"/>
        <charset val="238"/>
        <scheme val="minor"/>
      </rPr>
      <t xml:space="preserve"> | mcm</t>
    </r>
  </si>
  <si>
    <t>4.5 FÖLDGÁZIMPORT ALAKULÁSA ÉS RÉSZARÁNYA (PJ, %)
AZ ENERGIAHORDOZÓ-IMPORTBÓL</t>
  </si>
  <si>
    <t>TRENDS OF NATURAL GAS IMPORT AND ITS SHARE (PJ, %)
IN PRIMARY ENERGY IMPORTS</t>
  </si>
  <si>
    <r>
      <t>Földgázimport [PJ]</t>
    </r>
    <r>
      <rPr>
        <b/>
        <vertAlign val="superscript"/>
        <sz val="11"/>
        <color theme="1"/>
        <rFont val="Calibri"/>
        <family val="2"/>
        <charset val="238"/>
        <scheme val="minor"/>
      </rPr>
      <t xml:space="preserve"> 1</t>
    </r>
    <r>
      <rPr>
        <b/>
        <sz val="11"/>
        <color theme="1"/>
        <rFont val="Calibri"/>
        <family val="2"/>
        <charset val="238"/>
        <scheme val="minor"/>
      </rPr>
      <t xml:space="preserve">
Natural gas import [PJ]</t>
    </r>
    <r>
      <rPr>
        <b/>
        <vertAlign val="superscript"/>
        <sz val="11"/>
        <color theme="1"/>
        <rFont val="Calibri"/>
        <family val="2"/>
        <charset val="238"/>
        <scheme val="minor"/>
      </rPr>
      <t xml:space="preserve"> 1</t>
    </r>
  </si>
  <si>
    <r>
      <t>Energiahordozó-import összesen [PJ]</t>
    </r>
    <r>
      <rPr>
        <b/>
        <vertAlign val="superscript"/>
        <sz val="11"/>
        <color theme="1"/>
        <rFont val="Calibri"/>
        <family val="2"/>
        <charset val="238"/>
        <scheme val="minor"/>
      </rPr>
      <t xml:space="preserve"> 2</t>
    </r>
    <r>
      <rPr>
        <b/>
        <sz val="11"/>
        <color theme="1"/>
        <rFont val="Calibri"/>
        <family val="2"/>
        <charset val="238"/>
        <scheme val="minor"/>
      </rPr>
      <t xml:space="preserve">
Energy source import in total [PJ]</t>
    </r>
    <r>
      <rPr>
        <b/>
        <vertAlign val="superscript"/>
        <sz val="11"/>
        <color theme="1"/>
        <rFont val="Calibri"/>
        <family val="2"/>
        <charset val="238"/>
        <scheme val="minor"/>
      </rPr>
      <t xml:space="preserve"> 2</t>
    </r>
  </si>
  <si>
    <t>Földgáz import részaránya az energiahordozó importból [%]
Share of natural gas import in energy imports [%]</t>
  </si>
  <si>
    <r>
      <t xml:space="preserve">Energiahordozó-import összesen [PJ] </t>
    </r>
    <r>
      <rPr>
        <b/>
        <vertAlign val="superscript"/>
        <sz val="11"/>
        <color theme="1"/>
        <rFont val="Calibri"/>
        <family val="2"/>
        <charset val="238"/>
        <scheme val="minor"/>
      </rPr>
      <t>2</t>
    </r>
    <r>
      <rPr>
        <b/>
        <sz val="11"/>
        <color theme="1"/>
        <rFont val="Calibri"/>
        <family val="2"/>
        <charset val="238"/>
        <scheme val="minor"/>
      </rPr>
      <t xml:space="preserve">
Energy source import in total [PJ]</t>
    </r>
    <r>
      <rPr>
        <b/>
        <vertAlign val="superscript"/>
        <sz val="11"/>
        <color theme="1"/>
        <rFont val="Calibri"/>
        <family val="2"/>
        <charset val="238"/>
        <scheme val="minor"/>
      </rPr>
      <t xml:space="preserve"> 2</t>
    </r>
  </si>
  <si>
    <r>
      <rPr>
        <b/>
        <vertAlign val="superscript"/>
        <sz val="11"/>
        <rFont val="Calibri"/>
        <family val="2"/>
        <charset val="238"/>
      </rPr>
      <t>1</t>
    </r>
    <r>
      <rPr>
        <b/>
        <sz val="11"/>
        <rFont val="Calibri"/>
        <family val="2"/>
        <charset val="238"/>
      </rPr>
      <t xml:space="preserve"> Tranzitra történt átvétel nélkül, valamint a 2016-tól a külkereskedelmi adatok nettósítva szerepelnek!
Without takeover for transit, and from 2016 the foreign trade data are net amounts.</t>
    </r>
  </si>
  <si>
    <r>
      <rPr>
        <b/>
        <vertAlign val="superscript"/>
        <sz val="11"/>
        <rFont val="Calibri"/>
        <family val="2"/>
        <charset val="238"/>
      </rPr>
      <t>2</t>
    </r>
    <r>
      <rPr>
        <b/>
        <sz val="11"/>
        <rFont val="Calibri"/>
        <family val="2"/>
        <charset val="238"/>
      </rPr>
      <t xml:space="preserve"> Villamos energia import-export szaldóval került figyelembevételre. 2016-tól a földgáz külkereskedelmi adatok nettósítva szerepelnek</t>
    </r>
    <r>
      <rPr>
        <sz val="11"/>
        <rFont val="Calibri"/>
        <family val="2"/>
        <charset val="238"/>
        <scheme val="minor"/>
      </rPr>
      <t xml:space="preserve">
Electricity included as import-export balance. From 2016 the natural gas foreign trade data are net amounts.</t>
    </r>
  </si>
  <si>
    <r>
      <rPr>
        <b/>
        <vertAlign val="superscript"/>
        <sz val="11"/>
        <color theme="1"/>
        <rFont val="Calibri"/>
        <family val="2"/>
        <charset val="238"/>
      </rPr>
      <t>3</t>
    </r>
    <r>
      <rPr>
        <b/>
        <sz val="11"/>
        <color theme="1"/>
        <rFont val="Calibri"/>
        <family val="2"/>
        <charset val="238"/>
      </rPr>
      <t xml:space="preserve"> Előzetes adatok. | </t>
    </r>
    <r>
      <rPr>
        <sz val="11"/>
        <color theme="1"/>
        <rFont val="Calibri"/>
        <family val="2"/>
        <charset val="238"/>
        <scheme val="minor"/>
      </rPr>
      <t>Preliminary data.</t>
    </r>
  </si>
  <si>
    <r>
      <t>4.6 Földgáz csúcsnapi adatok (m</t>
    </r>
    <r>
      <rPr>
        <b/>
        <vertAlign val="superscript"/>
        <sz val="11"/>
        <color theme="1"/>
        <rFont val="Calibri"/>
        <family val="2"/>
        <charset val="238"/>
        <scheme val="minor"/>
      </rPr>
      <t>3</t>
    </r>
    <r>
      <rPr>
        <b/>
        <sz val="11"/>
        <color theme="1"/>
        <rFont val="Calibri"/>
        <family val="2"/>
        <charset val="238"/>
        <scheme val="minor"/>
      </rPr>
      <t>)</t>
    </r>
  </si>
  <si>
    <r>
      <t>Natural gas peak day data (m</t>
    </r>
    <r>
      <rPr>
        <vertAlign val="superscript"/>
        <sz val="11"/>
        <rFont val="Calibri"/>
        <family val="2"/>
        <charset val="238"/>
        <scheme val="minor"/>
      </rPr>
      <t>3</t>
    </r>
    <r>
      <rPr>
        <sz val="11"/>
        <rFont val="Calibri"/>
        <family val="2"/>
        <charset val="238"/>
        <scheme val="minor"/>
      </rPr>
      <t>)</t>
    </r>
  </si>
  <si>
    <t>Földgáz csúcsnapi adatok (m3)| Natural gas peak day data (m3)</t>
  </si>
  <si>
    <t>Csúcsnap időpontja
date of peak day</t>
  </si>
  <si>
    <t>Adott napi középhőmérséklet [°C]
Given day's mean temperature [°C]</t>
  </si>
  <si>
    <t>Teljes belföldi felhasználás
Total inland consumption</t>
  </si>
  <si>
    <t>Elosztóvezetéki fogyasztás 1
Distribution pipeline consumption 1</t>
  </si>
  <si>
    <t>Szállítóvezetékről közvetlenül ellátott fogyasztása 2
Consumption of direct transmission pipeline consumers 2</t>
  </si>
  <si>
    <t xml:space="preserve">Szállítási rendszerüzemeltetők saját felhasználása 
Own consumption of transmission system operators </t>
  </si>
  <si>
    <t>Egyéb felhasználás és egyenleg
Other uses and balance</t>
  </si>
  <si>
    <t>Hazai termelés 3
Domestic production 3</t>
  </si>
  <si>
    <t>Import 4
Imports 4</t>
  </si>
  <si>
    <t>Kitárolás
Extraction from storage</t>
  </si>
  <si>
    <r>
      <rPr>
        <vertAlign val="superscript"/>
        <sz val="11"/>
        <rFont val="Calibri"/>
        <family val="2"/>
        <charset val="238"/>
        <scheme val="minor"/>
      </rPr>
      <t xml:space="preserve">1 </t>
    </r>
    <r>
      <rPr>
        <b/>
        <sz val="11"/>
        <rFont val="Calibri"/>
        <family val="2"/>
        <charset val="238"/>
        <scheme val="minor"/>
      </rPr>
      <t>Tartalmazza sziget- és részleges szigetüzemnek való átadást is</t>
    </r>
    <r>
      <rPr>
        <sz val="11"/>
        <rFont val="Calibri"/>
        <family val="2"/>
        <charset val="238"/>
        <scheme val="minor"/>
      </rPr>
      <t xml:space="preserve"> | Contains delivery to (partial) isolated operation as well</t>
    </r>
  </si>
  <si>
    <r>
      <rPr>
        <b/>
        <vertAlign val="superscript"/>
        <sz val="11"/>
        <rFont val="Calibri"/>
        <family val="2"/>
        <charset val="238"/>
        <scheme val="minor"/>
      </rPr>
      <t>2</t>
    </r>
    <r>
      <rPr>
        <b/>
        <sz val="11"/>
        <rFont val="Calibri"/>
        <family val="2"/>
        <charset val="238"/>
        <scheme val="minor"/>
      </rPr>
      <t xml:space="preserve"> Nem tartalmazza a keverőköri átadást.</t>
    </r>
    <r>
      <rPr>
        <sz val="11"/>
        <rFont val="Calibri"/>
        <family val="2"/>
        <charset val="238"/>
        <scheme val="minor"/>
      </rPr>
      <t xml:space="preserve"> | Does not include the blending circle delivery to producers.</t>
    </r>
  </si>
  <si>
    <r>
      <rPr>
        <b/>
        <vertAlign val="superscript"/>
        <sz val="11"/>
        <color theme="1"/>
        <rFont val="Calibri"/>
        <family val="2"/>
        <charset val="238"/>
      </rPr>
      <t>3</t>
    </r>
    <r>
      <rPr>
        <b/>
        <sz val="11"/>
        <color theme="1"/>
        <rFont val="Calibri"/>
        <family val="2"/>
        <charset val="238"/>
      </rPr>
      <t xml:space="preserve"> A termelőktől a szállítóvezetékbe átvett (keverőköri átadást is tartalmazó), bizonylatolt mennyiség. Nem tartalmazza a szigetüzembe táplált, a termelőktől közvetlenül a fogyasztóknak átadott, valamint a földgáztermelők saját termeléséből felhasznált földgázt.</t>
    </r>
    <r>
      <rPr>
        <sz val="11"/>
        <color theme="1"/>
        <rFont val="Calibri"/>
        <family val="2"/>
        <charset val="238"/>
      </rPr>
      <t xml:space="preserve"> | Documented volume received from producers to the transmission pipeline (including blending circle delivery). Does not include gas fed into isolated operation, gas directly delivered from producers to consumers, or the gas used from the own production of natural gas producers.</t>
    </r>
  </si>
  <si>
    <r>
      <rPr>
        <b/>
        <vertAlign val="superscript"/>
        <sz val="11"/>
        <color theme="1"/>
        <rFont val="Calibri"/>
        <family val="2"/>
        <charset val="238"/>
        <scheme val="minor"/>
      </rPr>
      <t>4</t>
    </r>
    <r>
      <rPr>
        <b/>
        <sz val="11"/>
        <color theme="1"/>
        <rFont val="Calibri"/>
        <family val="2"/>
        <charset val="238"/>
        <scheme val="minor"/>
      </rPr>
      <t xml:space="preserve"> Nem tartalmazza a tranzitcélú átvételt/átadást.</t>
    </r>
    <r>
      <rPr>
        <sz val="11"/>
        <color theme="1"/>
        <rFont val="Calibri"/>
        <family val="2"/>
        <charset val="238"/>
        <scheme val="minor"/>
      </rPr>
      <t xml:space="preserve"> | Does not include takeover for transit.</t>
    </r>
  </si>
  <si>
    <t>4.7 Szállítórendszer földgázmérlege</t>
  </si>
  <si>
    <t>Natural gas balance of the transmission network</t>
  </si>
  <si>
    <r>
      <t xml:space="preserve">Év
</t>
    </r>
    <r>
      <rPr>
        <sz val="11"/>
        <rFont val="Calibri"/>
        <family val="2"/>
        <charset val="238"/>
        <scheme val="minor"/>
      </rPr>
      <t>Year</t>
    </r>
  </si>
  <si>
    <r>
      <t xml:space="preserve">Hónap
</t>
    </r>
    <r>
      <rPr>
        <sz val="11"/>
        <rFont val="Calibri"/>
        <family val="2"/>
        <charset val="238"/>
        <scheme val="minor"/>
      </rPr>
      <t>Month</t>
    </r>
    <r>
      <rPr>
        <b/>
        <sz val="11"/>
        <rFont val="Calibri"/>
        <family val="2"/>
        <charset val="238"/>
        <scheme val="minor"/>
      </rPr>
      <t xml:space="preserve">
</t>
    </r>
  </si>
  <si>
    <r>
      <t xml:space="preserve">Szállítóvezetéki nyitókészlet
</t>
    </r>
    <r>
      <rPr>
        <sz val="11"/>
        <color theme="1"/>
        <rFont val="Calibri"/>
        <family val="2"/>
        <charset val="238"/>
        <scheme val="minor"/>
      </rPr>
      <t>Opening stocks in the transmission pipeline</t>
    </r>
  </si>
  <si>
    <r>
      <t xml:space="preserve">Hazai termelésből szállítóvezetékre átvett*
</t>
    </r>
    <r>
      <rPr>
        <sz val="11"/>
        <color theme="1"/>
        <rFont val="Calibri"/>
        <family val="2"/>
        <charset val="238"/>
        <scheme val="minor"/>
      </rPr>
      <t>Natural gas received from domestic producers to the distribution and transmission pipeline*</t>
    </r>
  </si>
  <si>
    <r>
      <t xml:space="preserve">Szállítóvezetéki átvétel importból**
</t>
    </r>
    <r>
      <rPr>
        <sz val="11"/>
        <color theme="1"/>
        <rFont val="Calibri"/>
        <family val="2"/>
        <charset val="238"/>
        <scheme val="minor"/>
      </rPr>
      <t>Import**</t>
    </r>
  </si>
  <si>
    <r>
      <t xml:space="preserve">Tranzit célú szállítóvezetéki átvétel
</t>
    </r>
    <r>
      <rPr>
        <sz val="11"/>
        <color theme="1"/>
        <rFont val="Calibri"/>
        <family val="2"/>
        <charset val="238"/>
        <scheme val="minor"/>
      </rPr>
      <t>Takeover for transit in the transmission pipeline</t>
    </r>
  </si>
  <si>
    <r>
      <t xml:space="preserve">Szállítóvezetékbe való átvétel földalatti tárolóból****
</t>
    </r>
    <r>
      <rPr>
        <sz val="11"/>
        <color theme="1"/>
        <rFont val="Calibri"/>
        <family val="2"/>
        <charset val="238"/>
        <scheme val="minor"/>
      </rPr>
      <t>Withdrawal from storage facility****</t>
    </r>
  </si>
  <si>
    <t>Szállítóvezetéki nyitókészlet és átvétel összesen*
Total opening stocks and takeover in the transmission pipeline*</t>
  </si>
  <si>
    <r>
      <t xml:space="preserve">Szállítóvezetékből való átadás belföldi felhasználásra
</t>
    </r>
    <r>
      <rPr>
        <sz val="11"/>
        <color theme="1"/>
        <rFont val="Calibri"/>
        <family val="2"/>
        <charset val="238"/>
        <scheme val="minor"/>
      </rPr>
      <t>Delivered from the transmission pipeline to inland consumption</t>
    </r>
  </si>
  <si>
    <r>
      <rPr>
        <b/>
        <sz val="11"/>
        <color theme="1"/>
        <rFont val="Calibri"/>
        <family val="2"/>
        <charset val="238"/>
        <scheme val="minor"/>
      </rPr>
      <t>ebből: szállítóvezetéki felhasználóknak átadott***</t>
    </r>
    <r>
      <rPr>
        <sz val="11"/>
        <color theme="1"/>
        <rFont val="Calibri"/>
        <family val="2"/>
        <charset val="238"/>
        <scheme val="minor"/>
      </rPr>
      <t xml:space="preserve">
of which, </t>
    </r>
    <r>
      <rPr>
        <sz val="11"/>
        <color theme="1"/>
        <rFont val="Calibri"/>
        <family val="2"/>
        <charset val="238"/>
      </rPr>
      <t>delivery from transmission pipeline to direct transmission pipeline consumers***</t>
    </r>
  </si>
  <si>
    <r>
      <rPr>
        <b/>
        <sz val="11"/>
        <color theme="1"/>
        <rFont val="Calibri"/>
        <family val="2"/>
        <charset val="238"/>
        <scheme val="minor"/>
      </rPr>
      <t>keverőkörre átadott</t>
    </r>
    <r>
      <rPr>
        <sz val="11"/>
        <color theme="1"/>
        <rFont val="Calibri"/>
        <family val="2"/>
        <charset val="238"/>
        <scheme val="minor"/>
      </rPr>
      <t xml:space="preserve">
blending circle delivery to producers</t>
    </r>
  </si>
  <si>
    <r>
      <rPr>
        <b/>
        <sz val="11"/>
        <color theme="1"/>
        <rFont val="Calibri"/>
        <family val="2"/>
        <charset val="238"/>
        <scheme val="minor"/>
      </rPr>
      <t>saját felhasználás és veszteség</t>
    </r>
    <r>
      <rPr>
        <sz val="11"/>
        <color theme="1"/>
        <rFont val="Calibri"/>
        <family val="2"/>
        <charset val="238"/>
        <scheme val="minor"/>
      </rPr>
      <t xml:space="preserve">
own consumption and losses</t>
    </r>
  </si>
  <si>
    <r>
      <rPr>
        <b/>
        <sz val="11"/>
        <color theme="1"/>
        <rFont val="Calibri"/>
        <family val="2"/>
        <charset val="238"/>
        <scheme val="minor"/>
      </rPr>
      <t>egyéb felhasználás és egyenleg</t>
    </r>
    <r>
      <rPr>
        <sz val="11"/>
        <color theme="1"/>
        <rFont val="Calibri"/>
        <family val="2"/>
        <charset val="238"/>
        <scheme val="minor"/>
      </rPr>
      <t xml:space="preserve">
other uses and balance</t>
    </r>
  </si>
  <si>
    <r>
      <t xml:space="preserve">Szállítóvezetéki átadás exportra**
</t>
    </r>
    <r>
      <rPr>
        <sz val="11"/>
        <color theme="1"/>
        <rFont val="Calibri"/>
        <family val="2"/>
        <charset val="238"/>
        <scheme val="minor"/>
      </rPr>
      <t>Export**</t>
    </r>
  </si>
  <si>
    <r>
      <t>Szállítóvezetéki átadás tranzitra</t>
    </r>
    <r>
      <rPr>
        <sz val="11"/>
        <color theme="1"/>
        <rFont val="Calibri"/>
        <family val="2"/>
        <charset val="238"/>
        <scheme val="minor"/>
      </rPr>
      <t xml:space="preserve">
Transmission for transit</t>
    </r>
  </si>
  <si>
    <r>
      <t xml:space="preserve">Átadás szállítóvezetékből földalatti tárolóba***
</t>
    </r>
    <r>
      <rPr>
        <sz val="11"/>
        <color theme="1"/>
        <rFont val="Calibri"/>
        <family val="2"/>
        <charset val="238"/>
        <scheme val="minor"/>
      </rPr>
      <t>Injection to storage***</t>
    </r>
  </si>
  <si>
    <r>
      <t xml:space="preserve">Szállítóvezetéki zárókészlet
</t>
    </r>
    <r>
      <rPr>
        <sz val="11"/>
        <color theme="1"/>
        <rFont val="Calibri"/>
        <family val="2"/>
        <charset val="238"/>
        <scheme val="minor"/>
      </rPr>
      <t>Closing stock in the transmisson pipeline</t>
    </r>
  </si>
  <si>
    <t>Belföldi földgázfelhasználás: ****</t>
  </si>
  <si>
    <t>Év</t>
  </si>
  <si>
    <r>
      <rPr>
        <b/>
        <sz val="11"/>
        <color theme="1"/>
        <rFont val="Calibri"/>
        <family val="2"/>
        <charset val="238"/>
        <scheme val="minor"/>
      </rPr>
      <t xml:space="preserve">2011-2015 időszakra vonatkozó megjegyzések: </t>
    </r>
    <r>
      <rPr>
        <sz val="11"/>
        <color theme="1"/>
        <rFont val="Calibri"/>
        <family val="2"/>
        <charset val="238"/>
        <scheme val="minor"/>
      </rPr>
      <t xml:space="preserve">
Comments for the period 2011-2015:</t>
    </r>
  </si>
  <si>
    <r>
      <rPr>
        <b/>
        <sz val="11"/>
        <color theme="1"/>
        <rFont val="Calibri"/>
        <family val="2"/>
        <charset val="238"/>
        <scheme val="minor"/>
      </rPr>
      <t xml:space="preserve">* A termelőktől a szállítóvezetékbe átvett (keverőköri átadást is tartalmazó), bizonylatolt mennyiség. Nem tartalmazza a szigetüzembe táplált, a termelőktől közvetlenül a fogyasztóknak átadott, valamint a földgáztermelők saját termeléséből felhasznált földgázt.
</t>
    </r>
    <r>
      <rPr>
        <sz val="11"/>
        <color theme="1"/>
        <rFont val="Calibri"/>
        <family val="2"/>
        <charset val="238"/>
        <scheme val="minor"/>
      </rPr>
      <t>Does not include delivery to blending circle, gas fed into isolated operation, gas directly transferred from producers to consumers, and gas used from the own production of natural gas producers.</t>
    </r>
  </si>
  <si>
    <r>
      <t xml:space="preserve">2011 előtti időszakra vonatkozó megjegyzések:
</t>
    </r>
    <r>
      <rPr>
        <sz val="11"/>
        <color theme="1"/>
        <rFont val="Calibri"/>
        <family val="2"/>
        <charset val="238"/>
        <scheme val="minor"/>
      </rPr>
      <t>Comments for the period before 2011:</t>
    </r>
  </si>
  <si>
    <r>
      <t xml:space="preserve">* Nem tartalmazza a szigetüzembe átadott belföldi földgáztermelést. 
</t>
    </r>
    <r>
      <rPr>
        <sz val="11"/>
        <color theme="1"/>
        <rFont val="Calibri"/>
        <family val="2"/>
        <charset val="238"/>
        <scheme val="minor"/>
      </rPr>
      <t>Does not include natural gas production fed to isolated systems.</t>
    </r>
  </si>
  <si>
    <r>
      <rPr>
        <b/>
        <sz val="11"/>
        <color theme="1"/>
        <rFont val="Calibri"/>
        <family val="2"/>
        <charset val="238"/>
        <scheme val="minor"/>
      </rPr>
      <t>A teljes időszakra vonatkozó megjegyzések:</t>
    </r>
    <r>
      <rPr>
        <sz val="11"/>
        <color theme="1"/>
        <rFont val="Calibri"/>
        <family val="2"/>
        <charset val="238"/>
        <scheme val="minor"/>
      </rPr>
      <t xml:space="preserve">
Comments for the complete period</t>
    </r>
  </si>
  <si>
    <r>
      <rPr>
        <b/>
        <sz val="11"/>
        <rFont val="Calibri"/>
        <family val="2"/>
        <charset val="238"/>
        <scheme val="minor"/>
      </rPr>
      <t>az adatok  15 °C-os millió m</t>
    </r>
    <r>
      <rPr>
        <b/>
        <vertAlign val="superscript"/>
        <sz val="11"/>
        <rFont val="Calibri"/>
        <family val="2"/>
        <charset val="238"/>
        <scheme val="minor"/>
      </rPr>
      <t>3</t>
    </r>
    <r>
      <rPr>
        <b/>
        <sz val="11"/>
        <rFont val="Calibri"/>
        <family val="2"/>
        <charset val="238"/>
        <scheme val="minor"/>
      </rPr>
      <t>-ben</t>
    </r>
    <r>
      <rPr>
        <sz val="11"/>
        <rFont val="Calibri"/>
        <family val="2"/>
        <charset val="238"/>
        <scheme val="minor"/>
      </rPr>
      <t xml:space="preserve"> | Data in million m3 on 15 °C</t>
    </r>
  </si>
  <si>
    <r>
      <rPr>
        <b/>
        <sz val="11"/>
        <color theme="1"/>
        <rFont val="Calibri"/>
        <family val="2"/>
        <charset val="238"/>
        <scheme val="minor"/>
      </rPr>
      <t>** Nem tartalmazza a tranzit célú átvételt/átadást</t>
    </r>
    <r>
      <rPr>
        <sz val="11"/>
        <color theme="1"/>
        <rFont val="Calibri"/>
        <family val="2"/>
        <charset val="238"/>
        <scheme val="minor"/>
      </rPr>
      <t>. | Does not include transit.</t>
    </r>
  </si>
  <si>
    <r>
      <rPr>
        <b/>
        <sz val="11"/>
        <color theme="1"/>
        <rFont val="Calibri"/>
        <family val="2"/>
        <charset val="238"/>
        <scheme val="minor"/>
      </rPr>
      <t>***Fizikai adatok.</t>
    </r>
    <r>
      <rPr>
        <sz val="11"/>
        <color theme="1"/>
        <rFont val="Calibri"/>
        <family val="2"/>
        <charset val="238"/>
        <scheme val="minor"/>
      </rPr>
      <t xml:space="preserve"> | Physical data.</t>
    </r>
  </si>
  <si>
    <t>**** Nem tartalmazza azon földgázmennyiséget amit a termelők közvetlenül végfelhasználóknak adnak át, a termálvíz kisérőgázt valamint a hazai metántermelést. Az országos földgázmérleget a 2.7-es táblázat tartalmazza.
Does not include gas directly transferred from producers to consumers, gas used from the own production of natural gas producers, methane production and gases accompanying thermal water extraction. The domestic natural gas balance is found in table 2.7.</t>
  </si>
  <si>
    <r>
      <rPr>
        <b/>
        <sz val="11"/>
        <color theme="1"/>
        <rFont val="Calibri"/>
        <family val="2"/>
        <charset val="238"/>
        <scheme val="minor"/>
      </rPr>
      <t>A tárolónak átadás nem egyezik meg a 2.12-es táblázat betárolás oszlopával, mivel nem tartalmazza a tárolók nem szállítóvezetékről történő földgáz átvételét.</t>
    </r>
    <r>
      <rPr>
        <sz val="11"/>
        <color theme="1"/>
        <rFont val="Calibri"/>
        <family val="2"/>
        <charset val="238"/>
        <scheme val="minor"/>
      </rPr>
      <t xml:space="preserve"> 
The injection to storage is not equal to table 2.12's injection cloumn, as this table does not contain the injection from outside to the transmission system.</t>
    </r>
  </si>
  <si>
    <r>
      <rPr>
        <b/>
        <sz val="11"/>
        <color theme="1"/>
        <rFont val="Calibri"/>
        <family val="2"/>
        <charset val="238"/>
        <scheme val="minor"/>
      </rPr>
      <t>A tárolóból átvétel nem egyezik meg a 2.12-es táblázat kitárolás oszlopával, mivel nem tartalmazza a tárolók nem szállítóvezetékre történő földgáz átadását.</t>
    </r>
    <r>
      <rPr>
        <sz val="11"/>
        <color theme="1"/>
        <rFont val="Calibri"/>
        <family val="2"/>
        <charset val="238"/>
        <scheme val="minor"/>
      </rPr>
      <t xml:space="preserve"> 
The withdrawal from storage is not equal to table 2.12's withdrawal cloumn, as this table does not contain the withdrawal outside of the transmission system.</t>
    </r>
  </si>
  <si>
    <r>
      <t>4.8 FÖLDGÁZ-SZÁLLÍTÁS ÉS -ELOSZTÁS FELHASZNÁLÓKNAK [millió m</t>
    </r>
    <r>
      <rPr>
        <b/>
        <vertAlign val="superscript"/>
        <sz val="11"/>
        <color theme="1"/>
        <rFont val="Calibri"/>
        <family val="2"/>
        <charset val="238"/>
        <scheme val="minor"/>
      </rPr>
      <t>3</t>
    </r>
    <r>
      <rPr>
        <b/>
        <sz val="11"/>
        <color theme="1"/>
        <rFont val="Calibri"/>
        <family val="2"/>
        <charset val="238"/>
        <scheme val="minor"/>
      </rPr>
      <t>]</t>
    </r>
  </si>
  <si>
    <t>NATURAL GAS TRANSMISSION AND DISTRIBUTION TO END USERS [MILLION mcm]</t>
  </si>
  <si>
    <r>
      <rPr>
        <b/>
        <sz val="11"/>
        <color theme="1"/>
        <rFont val="Calibri"/>
        <family val="2"/>
        <charset val="238"/>
        <scheme val="minor"/>
      </rPr>
      <t>Év</t>
    </r>
    <r>
      <rPr>
        <sz val="11"/>
        <color theme="1"/>
        <rFont val="Calibri"/>
        <family val="2"/>
        <charset val="238"/>
        <scheme val="minor"/>
      </rPr>
      <t xml:space="preserve">
Year</t>
    </r>
  </si>
  <si>
    <r>
      <rPr>
        <b/>
        <sz val="11"/>
        <color theme="1"/>
        <rFont val="Calibri"/>
        <family val="2"/>
        <charset val="238"/>
        <scheme val="minor"/>
      </rPr>
      <t>Összesen</t>
    </r>
    <r>
      <rPr>
        <b/>
        <vertAlign val="superscript"/>
        <sz val="11"/>
        <color theme="1"/>
        <rFont val="Calibri"/>
        <family val="2"/>
        <charset val="238"/>
        <scheme val="minor"/>
      </rPr>
      <t xml:space="preserve"> 1</t>
    </r>
    <r>
      <rPr>
        <sz val="11"/>
        <color theme="1"/>
        <rFont val="Calibri"/>
        <family val="2"/>
        <charset val="238"/>
        <scheme val="minor"/>
      </rPr>
      <t xml:space="preserve">
Total</t>
    </r>
    <r>
      <rPr>
        <vertAlign val="superscript"/>
        <sz val="11"/>
        <color theme="1"/>
        <rFont val="Calibri"/>
        <family val="2"/>
        <charset val="238"/>
        <scheme val="minor"/>
      </rPr>
      <t xml:space="preserve"> 1</t>
    </r>
  </si>
  <si>
    <r>
      <rPr>
        <b/>
        <sz val="11"/>
        <color theme="1"/>
        <rFont val="Calibri"/>
        <family val="2"/>
        <charset val="238"/>
        <scheme val="minor"/>
      </rPr>
      <t>ebből: elosztóvezetéki felhasználók</t>
    </r>
    <r>
      <rPr>
        <b/>
        <vertAlign val="superscript"/>
        <sz val="11"/>
        <color theme="1"/>
        <rFont val="Calibri"/>
        <family val="2"/>
        <charset val="238"/>
        <scheme val="minor"/>
      </rPr>
      <t xml:space="preserve"> 2</t>
    </r>
    <r>
      <rPr>
        <sz val="11"/>
        <color theme="1"/>
        <rFont val="Calibri"/>
        <family val="2"/>
        <charset val="238"/>
        <scheme val="minor"/>
      </rPr>
      <t xml:space="preserve">
of which: distribution system users </t>
    </r>
    <r>
      <rPr>
        <vertAlign val="superscript"/>
        <sz val="11"/>
        <color theme="1"/>
        <rFont val="Calibri"/>
        <family val="2"/>
        <charset val="238"/>
        <scheme val="minor"/>
      </rPr>
      <t>2</t>
    </r>
  </si>
  <si>
    <r>
      <rPr>
        <b/>
        <sz val="11"/>
        <color theme="1"/>
        <rFont val="Calibri"/>
        <family val="2"/>
        <charset val="238"/>
        <scheme val="minor"/>
      </rPr>
      <t>szállítóvezetékről közvetlenül ellátott felhasználók</t>
    </r>
    <r>
      <rPr>
        <sz val="11"/>
        <color theme="1"/>
        <rFont val="Calibri"/>
        <family val="2"/>
        <charset val="238"/>
        <scheme val="minor"/>
      </rPr>
      <t xml:space="preserve">
users supplied directly from the transmission system</t>
    </r>
  </si>
  <si>
    <t>1 Nem egyezik meg a 2.7, 2.8, 4.7-es táblák "belföldi felhasználás" értékével, mivel nem tartalmazza a rendszerüzemeltetők saját felhasználását.
1 Does not equal to the domestic use value of tables 2.7, 2.8, 4.7 as it does not contain the gas used by the system operators.</t>
  </si>
  <si>
    <t>2 Nem egyezik meg a 2.7, 2.8, 4.7-es táblák "elosztóhálózatba átadott" értékével, mivel nem tartalmazza a földgázelosztó saját felhasználását
2 Does not equal to the "delivery from transmission pipeline to distribution pipeline" value of tables 2.7, 2.8, 4.7 as it does not contain the gas used by the distribution system operators.</t>
  </si>
  <si>
    <r>
      <t xml:space="preserve">Földgázszállító vezeték hossza
</t>
    </r>
    <r>
      <rPr>
        <sz val="11"/>
        <color theme="1"/>
        <rFont val="Calibri"/>
        <family val="2"/>
        <charset val="238"/>
      </rPr>
      <t>Length of natural gas transmission pipeline</t>
    </r>
  </si>
  <si>
    <r>
      <t>Kiadási pontok száma</t>
    </r>
    <r>
      <rPr>
        <b/>
        <vertAlign val="superscript"/>
        <sz val="11"/>
        <rFont val="Calibri"/>
        <family val="2"/>
        <charset val="238"/>
        <scheme val="minor"/>
      </rPr>
      <t>1</t>
    </r>
    <r>
      <rPr>
        <b/>
        <sz val="11"/>
        <rFont val="Calibri"/>
        <family val="2"/>
        <charset val="238"/>
        <scheme val="minor"/>
      </rPr>
      <t xml:space="preserve">
</t>
    </r>
    <r>
      <rPr>
        <sz val="11"/>
        <rFont val="Calibri"/>
        <family val="2"/>
        <charset val="238"/>
      </rPr>
      <t>Number of exit points</t>
    </r>
    <r>
      <rPr>
        <vertAlign val="superscript"/>
        <sz val="11"/>
        <rFont val="Calibri"/>
        <family val="2"/>
        <charset val="238"/>
      </rPr>
      <t>1</t>
    </r>
  </si>
  <si>
    <r>
      <t xml:space="preserve">Földgázszállító vezetékek hosszának megoszlása kor szerint
</t>
    </r>
    <r>
      <rPr>
        <sz val="11"/>
        <color theme="1"/>
        <rFont val="Calibri"/>
        <family val="2"/>
        <charset val="238"/>
      </rPr>
      <t>Distribution of the length of natural gas transmission pipelines by age</t>
    </r>
  </si>
  <si>
    <r>
      <t xml:space="preserve">0-5 éves
</t>
    </r>
    <r>
      <rPr>
        <sz val="11"/>
        <color theme="1"/>
        <rFont val="Calibri"/>
        <family val="2"/>
        <charset val="238"/>
      </rPr>
      <t>0-5 years</t>
    </r>
  </si>
  <si>
    <r>
      <t xml:space="preserve">5-15 éves
</t>
    </r>
    <r>
      <rPr>
        <sz val="11"/>
        <color theme="1"/>
        <rFont val="Calibri"/>
        <family val="2"/>
        <charset val="238"/>
        <scheme val="minor"/>
      </rPr>
      <t>5</t>
    </r>
    <r>
      <rPr>
        <sz val="11"/>
        <color theme="1"/>
        <rFont val="Calibri"/>
        <family val="2"/>
        <charset val="238"/>
      </rPr>
      <t>-15 years</t>
    </r>
  </si>
  <si>
    <r>
      <t xml:space="preserve">15-25 éves
</t>
    </r>
    <r>
      <rPr>
        <sz val="11"/>
        <color theme="1"/>
        <rFont val="Calibri"/>
        <family val="2"/>
        <charset val="238"/>
        <scheme val="minor"/>
      </rPr>
      <t>15</t>
    </r>
    <r>
      <rPr>
        <sz val="11"/>
        <color theme="1"/>
        <rFont val="Calibri"/>
        <family val="2"/>
        <charset val="238"/>
      </rPr>
      <t>-25 years</t>
    </r>
  </si>
  <si>
    <r>
      <t xml:space="preserve">25 év fölötti
</t>
    </r>
    <r>
      <rPr>
        <sz val="11"/>
        <color theme="1"/>
        <rFont val="Calibri"/>
        <family val="2"/>
        <charset val="238"/>
      </rPr>
      <t>Over 25 years</t>
    </r>
  </si>
  <si>
    <r>
      <rPr>
        <b/>
        <vertAlign val="superscript"/>
        <sz val="11"/>
        <rFont val="Calibri"/>
        <family val="2"/>
        <charset val="238"/>
      </rPr>
      <t>1</t>
    </r>
    <r>
      <rPr>
        <b/>
        <sz val="11"/>
        <rFont val="Calibri"/>
        <family val="2"/>
        <charset val="238"/>
      </rPr>
      <t xml:space="preserve"> A kiadási pontok nem tartalmazzák a keverőköri kiadásokat, a tárolói és a határkeresztező kiadási pontokat. |</t>
    </r>
    <r>
      <rPr>
        <sz val="11"/>
        <rFont val="Calibri"/>
        <family val="2"/>
        <charset val="238"/>
        <scheme val="minor"/>
      </rPr>
      <t xml:space="preserve"> Exit points do not include blending circle exit points, nor storage facility and cross-border exit points.</t>
    </r>
  </si>
  <si>
    <t>Földgáz elosztóhálózat fejlődése</t>
  </si>
  <si>
    <t>Development of the natural gas distribution network</t>
  </si>
  <si>
    <t>A ténylegesen üzemelő gázelosztó hálózat hossza életkoronkénti bontásban december 31.-én [km]
Lenght of gas distribution network effectively in operation, by age distribution, as of 31 december [km]</t>
  </si>
  <si>
    <t>0-5 év
0-5 years</t>
  </si>
  <si>
    <t>5-15 év
5-15 years</t>
  </si>
  <si>
    <t>15-25 év
15-25 years</t>
  </si>
  <si>
    <t>25 év fölötti
over 25 years</t>
  </si>
  <si>
    <t>év</t>
  </si>
  <si>
    <t>Elosztóvezeték hossza az adott évben [km]
Length of the distribution pipelines as of 31 december [km]</t>
  </si>
  <si>
    <t>műanyag
plastic</t>
  </si>
  <si>
    <t>acél
steel</t>
  </si>
  <si>
    <t>4.11 A gázipari engedélyes társaságok éves átlagos statisztikai létszáma</t>
  </si>
  <si>
    <t>ANNUAL AVERAGE NUMBER OF STAFF IN COMPANIES WITH OPERATING LICENSE IN THE GAS SECTOR</t>
  </si>
  <si>
    <t>(fő)</t>
  </si>
  <si>
    <r>
      <rPr>
        <b/>
        <sz val="10"/>
        <color theme="1"/>
        <rFont val="Times New Roman"/>
        <family val="1"/>
        <charset val="238"/>
      </rPr>
      <t>földgázszállítási rendszerüzemeltetői tevékenységet végzők</t>
    </r>
    <r>
      <rPr>
        <b/>
        <vertAlign val="superscript"/>
        <sz val="10"/>
        <color theme="1"/>
        <rFont val="Times New Roman"/>
        <family val="1"/>
        <charset val="238"/>
      </rPr>
      <t>2</t>
    </r>
    <r>
      <rPr>
        <sz val="10"/>
        <color theme="1"/>
        <rFont val="Times New Roman"/>
        <family val="1"/>
        <charset val="238"/>
      </rPr>
      <t xml:space="preserve">
engaged in natural gas transmission activity</t>
    </r>
    <r>
      <rPr>
        <vertAlign val="superscript"/>
        <sz val="10"/>
        <color theme="1"/>
        <rFont val="Times New Roman"/>
        <family val="1"/>
        <charset val="238"/>
      </rPr>
      <t>2</t>
    </r>
  </si>
  <si>
    <r>
      <rPr>
        <b/>
        <sz val="10"/>
        <color theme="1"/>
        <rFont val="Arial"/>
        <family val="2"/>
        <charset val="238"/>
      </rPr>
      <t>földgáz rendszerirányítói tevékenységet végzők</t>
    </r>
    <r>
      <rPr>
        <sz val="10"/>
        <color theme="1"/>
        <rFont val="Arial"/>
        <family val="2"/>
        <charset val="238"/>
      </rPr>
      <t xml:space="preserve">
engaged in natural gas transmission system operator activity</t>
    </r>
  </si>
  <si>
    <t>-</t>
  </si>
  <si>
    <r>
      <rPr>
        <b/>
        <sz val="10"/>
        <color theme="1"/>
        <rFont val="Times New Roman"/>
        <family val="1"/>
        <charset val="238"/>
      </rPr>
      <t>vezetékes PB-gáz szolgáltatói tevékenységet végzők</t>
    </r>
    <r>
      <rPr>
        <sz val="10"/>
        <color theme="1"/>
        <rFont val="Times New Roman"/>
        <family val="1"/>
        <charset val="238"/>
      </rPr>
      <t xml:space="preserve">
engaged in pipeline supply of propane-butane gas</t>
    </r>
  </si>
  <si>
    <r>
      <t>0</t>
    </r>
    <r>
      <rPr>
        <vertAlign val="superscript"/>
        <sz val="11"/>
        <color theme="1"/>
        <rFont val="Times New Roman"/>
        <family val="1"/>
        <charset val="238"/>
      </rPr>
      <t>3</t>
    </r>
  </si>
  <si>
    <r>
      <rPr>
        <b/>
        <vertAlign val="superscript"/>
        <sz val="11"/>
        <color theme="1"/>
        <rFont val="Times New Roman"/>
        <family val="1"/>
        <charset val="238"/>
      </rPr>
      <t>2</t>
    </r>
    <r>
      <rPr>
        <b/>
        <sz val="11"/>
        <color theme="1"/>
        <rFont val="Times New Roman"/>
        <family val="1"/>
        <charset val="238"/>
      </rPr>
      <t xml:space="preserve"> 2013-tól tartalmazza a szállítási rendszerüzemeltetői és földgázszállítási működési engedélyes adatait is.|</t>
    </r>
    <r>
      <rPr>
        <sz val="11"/>
        <color theme="1"/>
        <rFont val="Times New Roman"/>
        <family val="1"/>
        <charset val="238"/>
      </rPr>
      <t xml:space="preserve"> From 2013, figures include the data of the transmission system operator licensee and the gas transmission activity licensee.</t>
    </r>
  </si>
  <si>
    <r>
      <rPr>
        <b/>
        <vertAlign val="superscript"/>
        <sz val="11"/>
        <color theme="1"/>
        <rFont val="Times New Roman"/>
        <family val="1"/>
        <charset val="238"/>
      </rPr>
      <t>3</t>
    </r>
    <r>
      <rPr>
        <b/>
        <sz val="11"/>
        <color theme="1"/>
        <rFont val="Times New Roman"/>
        <family val="1"/>
        <charset val="238"/>
      </rPr>
      <t xml:space="preserve"> Az engedélyesek nem alkalmaznak közvetlenül az engedélyes tevékenység végzésére munkavállalót. </t>
    </r>
    <r>
      <rPr>
        <sz val="11"/>
        <color theme="1"/>
        <rFont val="Times New Roman"/>
        <family val="1"/>
        <charset val="238"/>
      </rPr>
      <t xml:space="preserve">| No employees employed by the licensees in direct connection with the licensed activity. </t>
    </r>
  </si>
  <si>
    <t>Vezetékes PB-gáz szolgáltatók összefoglaló adatai</t>
  </si>
  <si>
    <t>Summary data of pipeline suppliers of propane-butane gas</t>
  </si>
  <si>
    <t>Vezetékes PB-gázhálózatba bekapcsolt települések száma [db]
Number of settlements connected to the pipeline propane-butane gas network [pc]</t>
  </si>
  <si>
    <t>Fogyasztók száma [db]
Number of consumers [pc]</t>
  </si>
  <si>
    <t>ebből: háztartási fogyasztók [db]
of which: household costumers [pc]</t>
  </si>
  <si>
    <t>Értékesített PB-gáz [t]
Sold propane-butane gas [t]</t>
  </si>
  <si>
    <t>ebből: háztartási fogyasztóknak [t]
of which: to household costumers [t]</t>
  </si>
  <si>
    <t>Értékesítés árbevétele  [millió Ft]
Sales revenue [million HUF]</t>
  </si>
  <si>
    <t>ebből: háztartási fogyasztók [millió Ft]     
of which: household costumers [million HUF]</t>
  </si>
  <si>
    <t>Elosztóhálózat hossza [km]
Length of distribution network [km]</t>
  </si>
  <si>
    <t xml:space="preserve">ebből: gerincvezeték [km]
of which: main pipeline [km]             </t>
  </si>
  <si>
    <r>
      <t>5.1  Földgáztermelés Európában [GWh (GCV)]</t>
    </r>
    <r>
      <rPr>
        <b/>
        <vertAlign val="superscript"/>
        <sz val="14"/>
        <color indexed="8"/>
        <rFont val="Calibri"/>
        <family val="2"/>
        <charset val="238"/>
      </rPr>
      <t>1</t>
    </r>
    <r>
      <rPr>
        <b/>
        <sz val="14"/>
        <color indexed="8"/>
        <rFont val="Calibri"/>
        <family val="2"/>
        <charset val="238"/>
      </rPr>
      <t xml:space="preserve"> </t>
    </r>
  </si>
  <si>
    <r>
      <t xml:space="preserve"> Natural gas production in Europe [GWh (GCV)]</t>
    </r>
    <r>
      <rPr>
        <vertAlign val="superscript"/>
        <sz val="14"/>
        <color indexed="8"/>
        <rFont val="Calibri"/>
        <family val="2"/>
        <charset val="238"/>
      </rPr>
      <t>1</t>
    </r>
  </si>
  <si>
    <t>GEO/TIME</t>
  </si>
  <si>
    <t>EU-27 összesen - EU-27 total</t>
  </si>
  <si>
    <t>European Union - 27 countries (from 2020)</t>
  </si>
  <si>
    <r>
      <t xml:space="preserve">Ausztria </t>
    </r>
    <r>
      <rPr>
        <sz val="11"/>
        <color theme="1"/>
        <rFont val="Calibri"/>
        <family val="2"/>
        <charset val="238"/>
        <scheme val="minor"/>
      </rPr>
      <t>- Austria</t>
    </r>
  </si>
  <si>
    <r>
      <t xml:space="preserve">Belgium </t>
    </r>
    <r>
      <rPr>
        <sz val="11"/>
        <color theme="1"/>
        <rFont val="Calibri"/>
        <family val="2"/>
        <charset val="238"/>
        <scheme val="minor"/>
      </rPr>
      <t>- Belgium</t>
    </r>
  </si>
  <si>
    <r>
      <t xml:space="preserve">Bulgária </t>
    </r>
    <r>
      <rPr>
        <sz val="11"/>
        <color theme="1"/>
        <rFont val="Calibri"/>
        <family val="2"/>
        <charset val="238"/>
        <scheme val="minor"/>
      </rPr>
      <t>- Bulgaria</t>
    </r>
  </si>
  <si>
    <r>
      <t>Ciprus</t>
    </r>
    <r>
      <rPr>
        <sz val="11"/>
        <color theme="1"/>
        <rFont val="Calibri"/>
        <family val="2"/>
        <charset val="238"/>
        <scheme val="minor"/>
      </rPr>
      <t xml:space="preserve"> - Cyprus</t>
    </r>
  </si>
  <si>
    <r>
      <t>Csehország</t>
    </r>
    <r>
      <rPr>
        <sz val="11"/>
        <color theme="1"/>
        <rFont val="Calibri"/>
        <family val="2"/>
        <charset val="238"/>
        <scheme val="minor"/>
      </rPr>
      <t xml:space="preserve"> - Czech Republic</t>
    </r>
  </si>
  <si>
    <t>Czechia</t>
  </si>
  <si>
    <r>
      <t>Dánia</t>
    </r>
    <r>
      <rPr>
        <sz val="11"/>
        <color theme="1"/>
        <rFont val="Calibri"/>
        <family val="2"/>
        <charset val="238"/>
        <scheme val="minor"/>
      </rPr>
      <t xml:space="preserve"> - Denmark</t>
    </r>
  </si>
  <si>
    <r>
      <t xml:space="preserve">Észtország </t>
    </r>
    <r>
      <rPr>
        <sz val="11"/>
        <color theme="1"/>
        <rFont val="Calibri"/>
        <family val="2"/>
        <charset val="238"/>
        <scheme val="minor"/>
      </rPr>
      <t>- Estonia</t>
    </r>
  </si>
  <si>
    <r>
      <t xml:space="preserve">Finnország </t>
    </r>
    <r>
      <rPr>
        <sz val="11"/>
        <color theme="1"/>
        <rFont val="Calibri"/>
        <family val="2"/>
        <charset val="238"/>
        <scheme val="minor"/>
      </rPr>
      <t>- Finland</t>
    </r>
  </si>
  <si>
    <r>
      <t xml:space="preserve">Franciaország </t>
    </r>
    <r>
      <rPr>
        <sz val="11"/>
        <color theme="1"/>
        <rFont val="Calibri"/>
        <family val="2"/>
        <charset val="238"/>
        <scheme val="minor"/>
      </rPr>
      <t>- France</t>
    </r>
  </si>
  <si>
    <r>
      <t xml:space="preserve">Görögország </t>
    </r>
    <r>
      <rPr>
        <sz val="11"/>
        <color theme="1"/>
        <rFont val="Calibri"/>
        <family val="2"/>
        <charset val="238"/>
        <scheme val="minor"/>
      </rPr>
      <t>- Greece</t>
    </r>
  </si>
  <si>
    <r>
      <t xml:space="preserve">Hollandia </t>
    </r>
    <r>
      <rPr>
        <sz val="11"/>
        <color theme="1"/>
        <rFont val="Calibri"/>
        <family val="2"/>
        <charset val="238"/>
        <scheme val="minor"/>
      </rPr>
      <t>- Netherlands</t>
    </r>
  </si>
  <si>
    <r>
      <t xml:space="preserve">Horvátország </t>
    </r>
    <r>
      <rPr>
        <sz val="11"/>
        <color theme="1"/>
        <rFont val="Calibri"/>
        <family val="2"/>
        <charset val="238"/>
        <scheme val="minor"/>
      </rPr>
      <t>- Croatia</t>
    </r>
  </si>
  <si>
    <r>
      <t xml:space="preserve">Írország </t>
    </r>
    <r>
      <rPr>
        <sz val="11"/>
        <color theme="1"/>
        <rFont val="Calibri"/>
        <family val="2"/>
        <charset val="238"/>
        <scheme val="minor"/>
      </rPr>
      <t>- Ireland</t>
    </r>
  </si>
  <si>
    <r>
      <t>Lengyelország</t>
    </r>
    <r>
      <rPr>
        <sz val="11"/>
        <color theme="1"/>
        <rFont val="Calibri"/>
        <family val="2"/>
        <charset val="238"/>
        <scheme val="minor"/>
      </rPr>
      <t xml:space="preserve"> - Poland</t>
    </r>
  </si>
  <si>
    <r>
      <t xml:space="preserve">Lettország </t>
    </r>
    <r>
      <rPr>
        <sz val="11"/>
        <color theme="1"/>
        <rFont val="Calibri"/>
        <family val="2"/>
        <charset val="238"/>
        <scheme val="minor"/>
      </rPr>
      <t>- Latvia</t>
    </r>
  </si>
  <si>
    <r>
      <t xml:space="preserve">Litvánia </t>
    </r>
    <r>
      <rPr>
        <sz val="11"/>
        <color theme="1"/>
        <rFont val="Calibri"/>
        <family val="2"/>
        <charset val="238"/>
        <scheme val="minor"/>
      </rPr>
      <t>- Lithuania</t>
    </r>
  </si>
  <si>
    <r>
      <t xml:space="preserve">Luxemburg </t>
    </r>
    <r>
      <rPr>
        <sz val="11"/>
        <color theme="1"/>
        <rFont val="Calibri"/>
        <family val="2"/>
        <charset val="238"/>
        <scheme val="minor"/>
      </rPr>
      <t>- Luxembourg</t>
    </r>
  </si>
  <si>
    <r>
      <t xml:space="preserve">Magyarország </t>
    </r>
    <r>
      <rPr>
        <sz val="11"/>
        <color theme="1"/>
        <rFont val="Calibri"/>
        <family val="2"/>
        <charset val="238"/>
        <scheme val="minor"/>
      </rPr>
      <t>- Hungary</t>
    </r>
  </si>
  <si>
    <r>
      <t xml:space="preserve">Málta </t>
    </r>
    <r>
      <rPr>
        <sz val="11"/>
        <color theme="1"/>
        <rFont val="Calibri"/>
        <family val="2"/>
        <charset val="238"/>
        <scheme val="minor"/>
      </rPr>
      <t>- Malta</t>
    </r>
  </si>
  <si>
    <r>
      <t xml:space="preserve">Németország </t>
    </r>
    <r>
      <rPr>
        <sz val="11"/>
        <color theme="1"/>
        <rFont val="Calibri"/>
        <family val="2"/>
        <charset val="238"/>
        <scheme val="minor"/>
      </rPr>
      <t>- Germany</t>
    </r>
  </si>
  <si>
    <t>Germany (until 1990 former territory of the FRG)</t>
  </si>
  <si>
    <r>
      <t>Olaszország</t>
    </r>
    <r>
      <rPr>
        <sz val="11"/>
        <color theme="1"/>
        <rFont val="Calibri"/>
        <family val="2"/>
        <charset val="238"/>
        <scheme val="minor"/>
      </rPr>
      <t xml:space="preserve"> - Italy</t>
    </r>
  </si>
  <si>
    <r>
      <t>Portugália</t>
    </r>
    <r>
      <rPr>
        <sz val="11"/>
        <color theme="1"/>
        <rFont val="Calibri"/>
        <family val="2"/>
        <charset val="238"/>
        <scheme val="minor"/>
      </rPr>
      <t xml:space="preserve"> - Portugal</t>
    </r>
  </si>
  <si>
    <r>
      <t xml:space="preserve">Románia </t>
    </r>
    <r>
      <rPr>
        <sz val="11"/>
        <color theme="1"/>
        <rFont val="Calibri"/>
        <family val="2"/>
        <charset val="238"/>
        <scheme val="minor"/>
      </rPr>
      <t>- Romania</t>
    </r>
  </si>
  <si>
    <r>
      <t xml:space="preserve">Spanyolország </t>
    </r>
    <r>
      <rPr>
        <sz val="11"/>
        <color theme="1"/>
        <rFont val="Calibri"/>
        <family val="2"/>
        <charset val="238"/>
        <scheme val="minor"/>
      </rPr>
      <t>- Spain</t>
    </r>
  </si>
  <si>
    <r>
      <t>Svédország</t>
    </r>
    <r>
      <rPr>
        <sz val="11"/>
        <color theme="1"/>
        <rFont val="Calibri"/>
        <family val="2"/>
        <charset val="238"/>
        <scheme val="minor"/>
      </rPr>
      <t xml:space="preserve"> - Sweden</t>
    </r>
  </si>
  <si>
    <r>
      <t xml:space="preserve">Szlovákia </t>
    </r>
    <r>
      <rPr>
        <sz val="11"/>
        <color theme="1"/>
        <rFont val="Calibri"/>
        <family val="2"/>
        <charset val="238"/>
        <scheme val="minor"/>
      </rPr>
      <t>- Slovakia</t>
    </r>
  </si>
  <si>
    <r>
      <t>Szlovénia</t>
    </r>
    <r>
      <rPr>
        <sz val="11"/>
        <color theme="1"/>
        <rFont val="Calibri"/>
        <family val="2"/>
        <charset val="238"/>
        <scheme val="minor"/>
      </rPr>
      <t xml:space="preserve"> - Slovenia</t>
    </r>
  </si>
  <si>
    <t>Egyéb, nem EU-tagállamok adatai - Data of other, non-EU countries</t>
  </si>
  <si>
    <r>
      <rPr>
        <b/>
        <sz val="11"/>
        <color indexed="8"/>
        <rFont val="Calibri"/>
        <family val="2"/>
        <charset val="238"/>
      </rPr>
      <t>Albánia</t>
    </r>
    <r>
      <rPr>
        <sz val="11"/>
        <color theme="1"/>
        <rFont val="Calibri"/>
        <family val="2"/>
        <charset val="238"/>
        <scheme val="minor"/>
      </rPr>
      <t xml:space="preserve"> - Albania</t>
    </r>
  </si>
  <si>
    <r>
      <t xml:space="preserve">Egyesült Királyság </t>
    </r>
    <r>
      <rPr>
        <sz val="11"/>
        <color theme="1"/>
        <rFont val="Calibri"/>
        <family val="2"/>
        <charset val="238"/>
        <scheme val="minor"/>
      </rPr>
      <t>- United Kingdom</t>
    </r>
  </si>
  <si>
    <r>
      <t>Macedónia</t>
    </r>
    <r>
      <rPr>
        <sz val="11"/>
        <color theme="1"/>
        <rFont val="Calibri"/>
        <family val="2"/>
        <charset val="238"/>
        <scheme val="minor"/>
      </rPr>
      <t xml:space="preserve"> - Former Yugoslav Republic of Macedonia</t>
    </r>
  </si>
  <si>
    <t>North Macedonia</t>
  </si>
  <si>
    <r>
      <t>Montenegró</t>
    </r>
    <r>
      <rPr>
        <sz val="11"/>
        <color theme="1"/>
        <rFont val="Calibri"/>
        <family val="2"/>
        <charset val="238"/>
        <scheme val="minor"/>
      </rPr>
      <t xml:space="preserve"> - Montenegro</t>
    </r>
  </si>
  <si>
    <r>
      <t>Norvégia</t>
    </r>
    <r>
      <rPr>
        <sz val="11"/>
        <color theme="1"/>
        <rFont val="Calibri"/>
        <family val="2"/>
        <charset val="238"/>
        <scheme val="minor"/>
      </rPr>
      <t xml:space="preserve"> - Norway</t>
    </r>
  </si>
  <si>
    <r>
      <t>Szerbia</t>
    </r>
    <r>
      <rPr>
        <sz val="11"/>
        <color theme="1"/>
        <rFont val="Calibri"/>
        <family val="2"/>
        <charset val="238"/>
        <scheme val="minor"/>
      </rPr>
      <t xml:space="preserve"> - Serbia</t>
    </r>
  </si>
  <si>
    <r>
      <rPr>
        <vertAlign val="superscript"/>
        <sz val="10"/>
        <rFont val="Arial"/>
        <family val="2"/>
        <charset val="238"/>
      </rPr>
      <t>1</t>
    </r>
    <r>
      <rPr>
        <sz val="10"/>
        <rFont val="Arial"/>
        <family val="2"/>
        <charset val="238"/>
      </rPr>
      <t xml:space="preserve"> Az adatok az előző évi kiadványhoz képest pontosításra kerültek. | The data has been revised since the previous edition of the publication.</t>
    </r>
  </si>
  <si>
    <r>
      <rPr>
        <b/>
        <vertAlign val="superscript"/>
        <sz val="11"/>
        <color indexed="8"/>
        <rFont val="Calibri"/>
        <family val="2"/>
        <charset val="238"/>
      </rPr>
      <t>2</t>
    </r>
    <r>
      <rPr>
        <b/>
        <sz val="11"/>
        <color indexed="8"/>
        <rFont val="Calibri"/>
        <family val="2"/>
        <charset val="238"/>
      </rPr>
      <t xml:space="preserve"> 2022-re vonatkozó adatok előzetes, havi adatokon alapulnak | Data for 2022 is based upon preliminary, monthly data.</t>
    </r>
  </si>
  <si>
    <t>Forrás: Eurostat | Source: Eurostat</t>
  </si>
  <si>
    <t>5.2</t>
  </si>
  <si>
    <t>FÖLD ALATTI FÖLDGÁZTÁROLÓI KAPACITÁSOK</t>
  </si>
  <si>
    <t>EURÓPÁBAN 2021-BEN [TWh]</t>
  </si>
  <si>
    <t>UNDERGROUND NATURAL GAS STORAGE CAPACITIES</t>
  </si>
  <si>
    <t>IN EUROPE IN 2021 [TWh]</t>
  </si>
  <si>
    <t>működő tárolók száma (db)  number of operating storages (pcs)</t>
  </si>
  <si>
    <t>Mobilgáz-tárolókapacitás (TWh) - mobile gas working capacity (TWh)</t>
  </si>
  <si>
    <r>
      <t xml:space="preserve">működő </t>
    </r>
    <r>
      <rPr>
        <sz val="11"/>
        <color theme="1"/>
        <rFont val="Calibri"/>
        <family val="2"/>
        <charset val="238"/>
        <scheme val="minor"/>
      </rPr>
      <t>in operation</t>
    </r>
  </si>
  <si>
    <r>
      <t xml:space="preserve">építés alatt </t>
    </r>
    <r>
      <rPr>
        <sz val="11"/>
        <color theme="1"/>
        <rFont val="Calibri"/>
        <family val="2"/>
        <charset val="238"/>
        <scheme val="minor"/>
      </rPr>
      <t>under construction</t>
    </r>
  </si>
  <si>
    <r>
      <t xml:space="preserve">tervezett </t>
    </r>
    <r>
      <rPr>
        <sz val="11"/>
        <color theme="1"/>
        <rFont val="Calibri"/>
        <family val="2"/>
        <charset val="238"/>
        <scheme val="minor"/>
      </rPr>
      <t>planned</t>
    </r>
  </si>
  <si>
    <r>
      <rPr>
        <b/>
        <sz val="11"/>
        <color theme="1"/>
        <rFont val="Calibri"/>
        <family val="2"/>
        <charset val="238"/>
        <scheme val="minor"/>
      </rPr>
      <t>Ausztria</t>
    </r>
    <r>
      <rPr>
        <sz val="11"/>
        <color theme="1"/>
        <rFont val="Calibri"/>
        <family val="2"/>
        <charset val="238"/>
        <scheme val="minor"/>
      </rPr>
      <t xml:space="preserve"> - Austria</t>
    </r>
  </si>
  <si>
    <r>
      <rPr>
        <b/>
        <sz val="11"/>
        <color theme="1"/>
        <rFont val="Calibri"/>
        <family val="2"/>
        <charset val="238"/>
        <scheme val="minor"/>
      </rPr>
      <t>Belgium</t>
    </r>
    <r>
      <rPr>
        <sz val="11"/>
        <color theme="1"/>
        <rFont val="Calibri"/>
        <family val="2"/>
        <charset val="238"/>
        <scheme val="minor"/>
      </rPr>
      <t xml:space="preserve"> - Belgium</t>
    </r>
  </si>
  <si>
    <r>
      <rPr>
        <b/>
        <sz val="11"/>
        <color theme="1"/>
        <rFont val="Calibri"/>
        <family val="2"/>
        <charset val="238"/>
        <scheme val="minor"/>
      </rPr>
      <t>Bulgária</t>
    </r>
    <r>
      <rPr>
        <sz val="11"/>
        <color theme="1"/>
        <rFont val="Calibri"/>
        <family val="2"/>
        <charset val="238"/>
        <scheme val="minor"/>
      </rPr>
      <t xml:space="preserve"> - Bulgaria</t>
    </r>
  </si>
  <si>
    <r>
      <rPr>
        <b/>
        <sz val="11"/>
        <color theme="1"/>
        <rFont val="Calibri"/>
        <family val="2"/>
        <charset val="238"/>
        <scheme val="minor"/>
      </rPr>
      <t>Csehország</t>
    </r>
    <r>
      <rPr>
        <sz val="11"/>
        <color theme="1"/>
        <rFont val="Calibri"/>
        <family val="2"/>
        <charset val="238"/>
        <scheme val="minor"/>
      </rPr>
      <t xml:space="preserve"> - Czech Republic</t>
    </r>
  </si>
  <si>
    <r>
      <rPr>
        <b/>
        <sz val="11"/>
        <color theme="1"/>
        <rFont val="Calibri"/>
        <family val="2"/>
        <charset val="238"/>
        <scheme val="minor"/>
      </rPr>
      <t>Dánia</t>
    </r>
    <r>
      <rPr>
        <sz val="11"/>
        <color theme="1"/>
        <rFont val="Calibri"/>
        <family val="2"/>
        <charset val="238"/>
        <scheme val="minor"/>
      </rPr>
      <t xml:space="preserve"> - Denmark</t>
    </r>
  </si>
  <si>
    <r>
      <rPr>
        <b/>
        <sz val="11"/>
        <color theme="1"/>
        <rFont val="Calibri"/>
        <family val="2"/>
        <charset val="238"/>
        <scheme val="minor"/>
      </rPr>
      <t>Franciaország</t>
    </r>
    <r>
      <rPr>
        <sz val="11"/>
        <color theme="1"/>
        <rFont val="Calibri"/>
        <family val="2"/>
        <charset val="238"/>
        <scheme val="minor"/>
      </rPr>
      <t xml:space="preserve"> - France</t>
    </r>
  </si>
  <si>
    <r>
      <rPr>
        <b/>
        <sz val="11"/>
        <color theme="1"/>
        <rFont val="Calibri"/>
        <family val="2"/>
        <charset val="238"/>
        <scheme val="minor"/>
      </rPr>
      <t>Görögország</t>
    </r>
    <r>
      <rPr>
        <sz val="11"/>
        <color theme="1"/>
        <rFont val="Calibri"/>
        <family val="2"/>
        <charset val="238"/>
        <scheme val="minor"/>
      </rPr>
      <t xml:space="preserve"> - Greece</t>
    </r>
  </si>
  <si>
    <r>
      <rPr>
        <b/>
        <sz val="11"/>
        <color theme="1"/>
        <rFont val="Calibri"/>
        <family val="2"/>
        <charset val="238"/>
        <scheme val="minor"/>
      </rPr>
      <t>Hollandia</t>
    </r>
    <r>
      <rPr>
        <sz val="11"/>
        <color theme="1"/>
        <rFont val="Calibri"/>
        <family val="2"/>
        <charset val="238"/>
        <scheme val="minor"/>
      </rPr>
      <t xml:space="preserve"> - Netherlands</t>
    </r>
  </si>
  <si>
    <r>
      <rPr>
        <b/>
        <sz val="11"/>
        <color theme="1"/>
        <rFont val="Calibri"/>
        <family val="2"/>
        <charset val="238"/>
        <scheme val="minor"/>
      </rPr>
      <t xml:space="preserve">Horvátország </t>
    </r>
    <r>
      <rPr>
        <sz val="11"/>
        <color theme="1"/>
        <rFont val="Calibri"/>
        <family val="2"/>
        <charset val="238"/>
        <scheme val="minor"/>
      </rPr>
      <t>- Croatia</t>
    </r>
  </si>
  <si>
    <r>
      <rPr>
        <b/>
        <sz val="11"/>
        <color theme="1"/>
        <rFont val="Calibri"/>
        <family val="2"/>
        <charset val="238"/>
        <scheme val="minor"/>
      </rPr>
      <t>Lengyelország</t>
    </r>
    <r>
      <rPr>
        <sz val="11"/>
        <color theme="1"/>
        <rFont val="Calibri"/>
        <family val="2"/>
        <charset val="238"/>
        <scheme val="minor"/>
      </rPr>
      <t xml:space="preserve"> - Poland</t>
    </r>
  </si>
  <si>
    <r>
      <rPr>
        <b/>
        <sz val="11"/>
        <color theme="1"/>
        <rFont val="Calibri"/>
        <family val="2"/>
        <charset val="238"/>
        <scheme val="minor"/>
      </rPr>
      <t xml:space="preserve">Lettország </t>
    </r>
    <r>
      <rPr>
        <sz val="11"/>
        <color theme="1"/>
        <rFont val="Calibri"/>
        <family val="2"/>
        <charset val="238"/>
        <scheme val="minor"/>
      </rPr>
      <t>- Latvia</t>
    </r>
  </si>
  <si>
    <r>
      <rPr>
        <b/>
        <sz val="11"/>
        <color theme="1"/>
        <rFont val="Calibri"/>
        <family val="2"/>
        <charset val="238"/>
        <scheme val="minor"/>
      </rPr>
      <t xml:space="preserve">Magyarország </t>
    </r>
    <r>
      <rPr>
        <sz val="11"/>
        <color theme="1"/>
        <rFont val="Calibri"/>
        <family val="2"/>
        <charset val="238"/>
        <scheme val="minor"/>
      </rPr>
      <t>- Hungary</t>
    </r>
  </si>
  <si>
    <r>
      <rPr>
        <b/>
        <sz val="11"/>
        <color theme="1"/>
        <rFont val="Calibri"/>
        <family val="2"/>
        <charset val="238"/>
        <scheme val="minor"/>
      </rPr>
      <t>Németország</t>
    </r>
    <r>
      <rPr>
        <sz val="11"/>
        <color theme="1"/>
        <rFont val="Calibri"/>
        <family val="2"/>
        <charset val="238"/>
        <scheme val="minor"/>
      </rPr>
      <t xml:space="preserve"> - Germany</t>
    </r>
  </si>
  <si>
    <r>
      <rPr>
        <b/>
        <sz val="11"/>
        <color theme="1"/>
        <rFont val="Calibri"/>
        <family val="2"/>
        <charset val="238"/>
        <scheme val="minor"/>
      </rPr>
      <t>Olaszország</t>
    </r>
    <r>
      <rPr>
        <sz val="11"/>
        <color theme="1"/>
        <rFont val="Calibri"/>
        <family val="2"/>
        <charset val="238"/>
        <scheme val="minor"/>
      </rPr>
      <t xml:space="preserve"> - Italy</t>
    </r>
  </si>
  <si>
    <r>
      <rPr>
        <b/>
        <sz val="11"/>
        <color theme="1"/>
        <rFont val="Calibri"/>
        <family val="2"/>
        <charset val="238"/>
        <scheme val="minor"/>
      </rPr>
      <t xml:space="preserve">Portugália </t>
    </r>
    <r>
      <rPr>
        <sz val="11"/>
        <color theme="1"/>
        <rFont val="Calibri"/>
        <family val="2"/>
        <charset val="238"/>
        <scheme val="minor"/>
      </rPr>
      <t>- Portugal</t>
    </r>
  </si>
  <si>
    <r>
      <rPr>
        <b/>
        <sz val="11"/>
        <color theme="1"/>
        <rFont val="Calibri"/>
        <family val="2"/>
        <charset val="238"/>
        <scheme val="minor"/>
      </rPr>
      <t>Románia</t>
    </r>
    <r>
      <rPr>
        <sz val="11"/>
        <color theme="1"/>
        <rFont val="Calibri"/>
        <family val="2"/>
        <charset val="238"/>
        <scheme val="minor"/>
      </rPr>
      <t xml:space="preserve"> - Romania</t>
    </r>
  </si>
  <si>
    <r>
      <rPr>
        <b/>
        <sz val="11"/>
        <color theme="1"/>
        <rFont val="Calibri"/>
        <family val="2"/>
        <charset val="238"/>
        <scheme val="minor"/>
      </rPr>
      <t>Spanyolország</t>
    </r>
    <r>
      <rPr>
        <sz val="11"/>
        <color theme="1"/>
        <rFont val="Calibri"/>
        <family val="2"/>
        <charset val="238"/>
        <scheme val="minor"/>
      </rPr>
      <t xml:space="preserve"> - Spain</t>
    </r>
  </si>
  <si>
    <r>
      <rPr>
        <b/>
        <sz val="11"/>
        <color theme="1"/>
        <rFont val="Calibri"/>
        <family val="2"/>
        <charset val="238"/>
        <scheme val="minor"/>
      </rPr>
      <t>Svédország</t>
    </r>
    <r>
      <rPr>
        <sz val="11"/>
        <color theme="1"/>
        <rFont val="Calibri"/>
        <family val="2"/>
        <charset val="238"/>
        <scheme val="minor"/>
      </rPr>
      <t xml:space="preserve"> - Sweden</t>
    </r>
  </si>
  <si>
    <r>
      <rPr>
        <b/>
        <sz val="11"/>
        <color theme="1"/>
        <rFont val="Calibri"/>
        <family val="2"/>
        <charset val="238"/>
        <scheme val="minor"/>
      </rPr>
      <t>Szlovákia</t>
    </r>
    <r>
      <rPr>
        <sz val="11"/>
        <color theme="1"/>
        <rFont val="Calibri"/>
        <family val="2"/>
        <charset val="238"/>
        <scheme val="minor"/>
      </rPr>
      <t xml:space="preserve"> - Slovakia</t>
    </r>
  </si>
  <si>
    <r>
      <rPr>
        <b/>
        <sz val="11"/>
        <color theme="1"/>
        <rFont val="Calibri"/>
        <family val="2"/>
        <charset val="238"/>
        <scheme val="minor"/>
      </rPr>
      <t xml:space="preserve">Egyesült Királyság </t>
    </r>
    <r>
      <rPr>
        <sz val="11"/>
        <color theme="1"/>
        <rFont val="Calibri"/>
        <family val="2"/>
        <charset val="238"/>
        <scheme val="minor"/>
      </rPr>
      <t>- United Kingdom</t>
    </r>
  </si>
  <si>
    <r>
      <rPr>
        <b/>
        <sz val="11"/>
        <color theme="1"/>
        <rFont val="Calibri"/>
        <family val="2"/>
        <charset val="238"/>
        <scheme val="minor"/>
      </rPr>
      <t>Fehéroroszország</t>
    </r>
    <r>
      <rPr>
        <sz val="11"/>
        <color theme="1"/>
        <rFont val="Calibri"/>
        <family val="2"/>
        <charset val="238"/>
        <scheme val="minor"/>
      </rPr>
      <t xml:space="preserve"> - Belarus</t>
    </r>
  </si>
  <si>
    <t>Oroszország - Russian Federation</t>
  </si>
  <si>
    <r>
      <rPr>
        <b/>
        <sz val="11"/>
        <color theme="1"/>
        <rFont val="Calibri"/>
        <family val="2"/>
        <charset val="238"/>
        <scheme val="minor"/>
      </rPr>
      <t>Szerbia</t>
    </r>
    <r>
      <rPr>
        <sz val="11"/>
        <color theme="1"/>
        <rFont val="Calibri"/>
        <family val="2"/>
        <charset val="238"/>
        <scheme val="minor"/>
      </rPr>
      <t xml:space="preserve"> - Serbia</t>
    </r>
  </si>
  <si>
    <r>
      <rPr>
        <b/>
        <sz val="11"/>
        <color theme="1"/>
        <rFont val="Calibri"/>
        <family val="2"/>
        <charset val="238"/>
        <scheme val="minor"/>
      </rPr>
      <t xml:space="preserve">Törökország </t>
    </r>
    <r>
      <rPr>
        <sz val="11"/>
        <color theme="1"/>
        <rFont val="Calibri"/>
        <family val="2"/>
        <charset val="238"/>
        <scheme val="minor"/>
      </rPr>
      <t>- Turkey</t>
    </r>
  </si>
  <si>
    <r>
      <rPr>
        <b/>
        <sz val="11"/>
        <color theme="1"/>
        <rFont val="Calibri"/>
        <family val="2"/>
        <charset val="238"/>
        <scheme val="minor"/>
      </rPr>
      <t>Ukrajna</t>
    </r>
    <r>
      <rPr>
        <sz val="11"/>
        <color theme="1"/>
        <rFont val="Calibri"/>
        <family val="2"/>
        <charset val="238"/>
        <scheme val="minor"/>
      </rPr>
      <t xml:space="preserve"> - Ukraine</t>
    </r>
  </si>
  <si>
    <r>
      <rPr>
        <b/>
        <sz val="11"/>
        <color theme="1"/>
        <rFont val="Calibri"/>
        <family val="2"/>
        <charset val="238"/>
        <scheme val="minor"/>
      </rPr>
      <t>Nem EU-27 összesen</t>
    </r>
    <r>
      <rPr>
        <sz val="11"/>
        <color theme="1"/>
        <rFont val="Calibri"/>
        <family val="2"/>
        <charset val="238"/>
        <scheme val="minor"/>
      </rPr>
      <t xml:space="preserve"> - Non EU-27 total</t>
    </r>
  </si>
  <si>
    <t>Európa összesen - Total Europe</t>
  </si>
  <si>
    <r>
      <t xml:space="preserve">Forrás: Gas Infrastructure Europe - https://www.gie.eu/transparency/databases/storage-database/ | </t>
    </r>
    <r>
      <rPr>
        <sz val="11"/>
        <color theme="1"/>
        <rFont val="Calibri"/>
        <family val="2"/>
        <charset val="238"/>
      </rPr>
      <t>Source: Gas Infrastructure Europe - https://www.gie.eu/transparency/databases/storage-database/</t>
    </r>
  </si>
  <si>
    <r>
      <t xml:space="preserve">2021. júliusi állapot szerint
</t>
    </r>
    <r>
      <rPr>
        <sz val="11"/>
        <color theme="1"/>
        <rFont val="Calibri"/>
        <family val="2"/>
        <charset val="238"/>
        <scheme val="minor"/>
      </rPr>
      <t>as of July 2021.</t>
    </r>
  </si>
  <si>
    <t>5.3A</t>
  </si>
  <si>
    <t>Az országkódok jelentése megtalálható a fejezet végén. | The legend for the country abbreviations can be found at the end of the chapter.</t>
  </si>
  <si>
    <t>Az ábra adatait az előző évi kiadványéhoz képest pontosították. | The data of the chart has been revised since the previous edition of the publication.</t>
  </si>
  <si>
    <t>Tartalmazza az EU-28-on kívül egyéb európai országok adatait is: Albánia, Macedónia, Norvégia, Szerbia, Törökország. | Contains the data of other, non EU-28 European</t>
  </si>
  <si>
    <t>countries, Albania, Macedonia, Norway, Serbia, Turkey.</t>
  </si>
  <si>
    <t>Nem tartalmazza azoknak az EU-tagállamoknak az adatait, amelyekben nincsen belföldi földgázfelhasználás: Ciprus, Málta. | Does not contain the data of the EU</t>
  </si>
  <si>
    <t>countries that have no consumption of natural gas: Cyprus, Malta.</t>
  </si>
  <si>
    <t>2023 05. 03. állapot szerint. | as of 03.05.2022.</t>
  </si>
  <si>
    <t>* A 2022-re vonatkozó adatok előzetes, havi adatokon alapulnak. | Data for 2022 is based upon preliminary, monthly data.</t>
  </si>
  <si>
    <t>5.3B</t>
  </si>
  <si>
    <t>5.4 LAKOSSÁGI FOGYASZTÓK ÁTLAGOS FÖLDGÁZÁRAI EURÓPÁBAN</t>
  </si>
  <si>
    <t>ÉVES FELHASZNÁLÁS SZERINT</t>
  </si>
  <si>
    <t>AVERAGE HOUSEHOLD CONSUMER NATURAL GAS PRICES IN EUROPE</t>
  </si>
  <si>
    <t>BY ANNUAL CONSUMPTION</t>
  </si>
  <si>
    <r>
      <rPr>
        <b/>
        <sz val="11"/>
        <color theme="1"/>
        <rFont val="Calibri"/>
        <family val="2"/>
        <charset val="238"/>
        <scheme val="minor"/>
      </rPr>
      <t xml:space="preserve">Az ábra adatait pontosították az előző évi kiadványéhoz képest. Az országkódok jelentése megtalálható a fejezet végén. </t>
    </r>
    <r>
      <rPr>
        <sz val="11"/>
        <color theme="1"/>
        <rFont val="Calibri"/>
        <family val="2"/>
        <charset val="238"/>
        <scheme val="minor"/>
      </rPr>
      <t>| The data of the chart has been revised since</t>
    </r>
  </si>
  <si>
    <t>the previous edition of the publication. The legend for the country abbreviations is at the end of the chapter.</t>
  </si>
  <si>
    <r>
      <rPr>
        <b/>
        <sz val="11"/>
        <color theme="1"/>
        <rFont val="Calibri"/>
        <family val="2"/>
        <charset val="238"/>
        <scheme val="minor"/>
      </rPr>
      <t>Tartalmazza az EU-28-on kívül egyéb európai országok adatait is: Bosznia és Hercegovina, Moldovai Köztársaság.</t>
    </r>
    <r>
      <rPr>
        <sz val="11"/>
        <color theme="1"/>
        <rFont val="Calibri"/>
        <family val="2"/>
        <charset val="238"/>
        <scheme val="minor"/>
      </rPr>
      <t xml:space="preserve"> |</t>
    </r>
  </si>
  <si>
    <t>Contains the data of the other, non EU-28 countries: Bosnia and Herzegovina, Republic of Moldova.</t>
  </si>
  <si>
    <r>
      <rPr>
        <b/>
        <sz val="11"/>
        <color theme="1"/>
        <rFont val="Calibri"/>
        <family val="2"/>
        <charset val="238"/>
        <scheme val="minor"/>
      </rPr>
      <t>Nem tartalmazza a következő EU-tagállamok adatait: Ciprus, Finnország, Málta.</t>
    </r>
    <r>
      <rPr>
        <sz val="11"/>
        <color theme="1"/>
        <rFont val="Calibri"/>
        <family val="2"/>
        <charset val="238"/>
        <scheme val="minor"/>
      </rPr>
      <t xml:space="preserve"> | Does not contain the data of the following EU countries: Cyprus, Finland, Malta.</t>
    </r>
  </si>
  <si>
    <r>
      <rPr>
        <b/>
        <sz val="11"/>
        <color theme="1"/>
        <rFont val="Calibri"/>
        <family val="2"/>
        <charset val="238"/>
        <scheme val="minor"/>
      </rPr>
      <t xml:space="preserve">Áfával és minden egyéb adóval együtt. </t>
    </r>
    <r>
      <rPr>
        <sz val="11"/>
        <color theme="1"/>
        <rFont val="Calibri"/>
        <family val="2"/>
        <charset val="238"/>
        <scheme val="minor"/>
      </rPr>
      <t>| With VAT and other taxes.</t>
    </r>
  </si>
  <si>
    <t>5.5</t>
  </si>
  <si>
    <t>IPARI FOGYASZTÓK ÁTLAGOS FÖLDGÁZÁRAI EURÓPÁBAN ÉVES</t>
  </si>
  <si>
    <t>FELHASZNÁLÁS SZERINT</t>
  </si>
  <si>
    <t>AVERAGE INDUSTRIAL CONSUMER NATURAL GAS PRICES</t>
  </si>
  <si>
    <t>IN EUROPE BY ANNUAL CONSUMPTION</t>
  </si>
  <si>
    <r>
      <rPr>
        <b/>
        <sz val="11"/>
        <color theme="1"/>
        <rFont val="Calibri"/>
        <family val="2"/>
        <charset val="238"/>
        <scheme val="minor"/>
      </rPr>
      <t>Az ábra adatait pontosították az előző évi kiadványéhoz képest. Az országkódok jelentése megtalálható a fejezet végén.</t>
    </r>
    <r>
      <rPr>
        <sz val="11"/>
        <color theme="1"/>
        <rFont val="Calibri"/>
        <family val="2"/>
        <charset val="238"/>
        <scheme val="minor"/>
      </rPr>
      <t xml:space="preserve"> | The data of the chart has been revised since</t>
    </r>
  </si>
  <si>
    <r>
      <rPr>
        <b/>
        <sz val="11"/>
        <color theme="1"/>
        <rFont val="Calibri"/>
        <family val="2"/>
        <charset val="238"/>
        <scheme val="minor"/>
      </rPr>
      <t>Tartalmazza az EU-28-on kívül egyéb európai országok adatait is: Bosznia és Hercegovina, Moldovai Köztársaság, Szerbia.</t>
    </r>
    <r>
      <rPr>
        <sz val="11"/>
        <color theme="1"/>
        <rFont val="Calibri"/>
        <family val="2"/>
        <charset val="238"/>
        <scheme val="minor"/>
      </rPr>
      <t xml:space="preserve"> |</t>
    </r>
  </si>
  <si>
    <t>Contains the data of the other, non EU-28 countries: Bosnia and Herzegovina, Republic of Moldova, Serbia.</t>
  </si>
  <si>
    <r>
      <rPr>
        <b/>
        <sz val="11"/>
        <color theme="1"/>
        <rFont val="Calibri"/>
        <family val="2"/>
        <charset val="238"/>
        <scheme val="minor"/>
      </rPr>
      <t>Áfával és minden egyéb adóval együtt.</t>
    </r>
    <r>
      <rPr>
        <sz val="11"/>
        <color theme="1"/>
        <rFont val="Calibri"/>
        <family val="2"/>
        <charset val="238"/>
        <scheme val="minor"/>
      </rPr>
      <t xml:space="preserve"> | With VAT and other taxes.</t>
    </r>
  </si>
  <si>
    <t>A MAGYAR FÖLDGÁZRENDSZER</t>
  </si>
  <si>
    <t>2022. ÉVI ADATAI</t>
  </si>
  <si>
    <t>DATA OF THE HUNGARIAN</t>
  </si>
  <si>
    <t>NATURAL GAS SYSTEM 2022</t>
  </si>
  <si>
    <t>MAGYAR ENERGETIKAI ÉS KÖZMŰ-</t>
  </si>
  <si>
    <t>SZABÁLYOZÁSI HIVATAL</t>
  </si>
  <si>
    <t>HUNGARIAN ENERGY AND PUBLIC UTILITY</t>
  </si>
  <si>
    <t>REGULATORY AUTHORITY</t>
  </si>
  <si>
    <t>H–1054 BUDAPEST, BAJCSY-ZSILINSZKY ÚT 52.</t>
  </si>
  <si>
    <t>H–8600 SIÓFOK, TANÁCSHÁZ UTCA 5.</t>
  </si>
  <si>
    <t>Bigstock</t>
  </si>
  <si>
    <r>
      <rPr>
        <b/>
        <sz val="11"/>
        <color theme="1"/>
        <rFont val="Calibri"/>
        <family val="2"/>
        <charset val="238"/>
        <scheme val="minor"/>
      </rPr>
      <t>Kiadja és terjeszti</t>
    </r>
    <r>
      <rPr>
        <sz val="11"/>
        <color theme="1"/>
        <rFont val="Calibri"/>
        <family val="2"/>
        <charset val="238"/>
        <scheme val="minor"/>
      </rPr>
      <t xml:space="preserve"> – Published and distributed by:</t>
    </r>
  </si>
  <si>
    <r>
      <rPr>
        <b/>
        <sz val="11"/>
        <color theme="1"/>
        <rFont val="Calibri"/>
        <family val="2"/>
        <charset val="238"/>
        <scheme val="minor"/>
      </rPr>
      <t>Felelős kiadó</t>
    </r>
    <r>
      <rPr>
        <sz val="11"/>
        <color theme="1"/>
        <rFont val="Calibri"/>
        <family val="2"/>
        <charset val="238"/>
        <scheme val="minor"/>
      </rPr>
      <t xml:space="preserve"> – Responsible publisher:</t>
    </r>
  </si>
  <si>
    <r>
      <rPr>
        <b/>
        <sz val="11"/>
        <color theme="1"/>
        <rFont val="Calibri"/>
        <family val="2"/>
        <charset val="238"/>
        <scheme val="minor"/>
      </rPr>
      <t>dr. Juhász Edit elnök</t>
    </r>
    <r>
      <rPr>
        <sz val="11"/>
        <color theme="1"/>
        <rFont val="Calibri"/>
        <family val="2"/>
        <charset val="238"/>
        <scheme val="minor"/>
      </rPr>
      <t xml:space="preserve"> – President</t>
    </r>
  </si>
  <si>
    <r>
      <rPr>
        <b/>
        <sz val="11"/>
        <color theme="1"/>
        <rFont val="Calibri"/>
        <family val="2"/>
        <charset val="238"/>
        <scheme val="minor"/>
      </rPr>
      <t xml:space="preserve">FGSZ Zrt. </t>
    </r>
    <r>
      <rPr>
        <sz val="11"/>
        <color theme="1"/>
        <rFont val="Calibri"/>
        <family val="2"/>
        <charset val="238"/>
        <scheme val="minor"/>
      </rPr>
      <t>– FGSZ Ltd</t>
    </r>
  </si>
  <si>
    <r>
      <rPr>
        <b/>
        <sz val="11"/>
        <color theme="1"/>
        <rFont val="Calibri"/>
        <family val="2"/>
        <charset val="238"/>
        <scheme val="minor"/>
      </rPr>
      <t>Társkiadó</t>
    </r>
    <r>
      <rPr>
        <sz val="11"/>
        <color theme="1"/>
        <rFont val="Calibri"/>
        <family val="2"/>
        <charset val="238"/>
        <scheme val="minor"/>
      </rPr>
      <t xml:space="preserve"> – Co-publisher</t>
    </r>
  </si>
  <si>
    <r>
      <rPr>
        <b/>
        <sz val="11"/>
        <color theme="1"/>
        <rFont val="Calibri"/>
        <family val="2"/>
        <charset val="238"/>
        <scheme val="minor"/>
      </rPr>
      <t xml:space="preserve">Felelős kiadó </t>
    </r>
    <r>
      <rPr>
        <sz val="11"/>
        <color theme="1"/>
        <rFont val="Calibri"/>
        <family val="2"/>
        <charset val="238"/>
        <scheme val="minor"/>
      </rPr>
      <t>– Responsible publisher:</t>
    </r>
  </si>
  <si>
    <r>
      <rPr>
        <b/>
        <sz val="11"/>
        <color theme="1"/>
        <rFont val="Calibri"/>
        <family val="2"/>
        <charset val="238"/>
        <scheme val="minor"/>
      </rPr>
      <t>Ferencz I. Szabolcs elnök-vezérigazgató</t>
    </r>
    <r>
      <rPr>
        <sz val="11"/>
        <color theme="1"/>
        <rFont val="Calibri"/>
        <family val="2"/>
        <charset val="238"/>
        <scheme val="minor"/>
      </rPr>
      <t xml:space="preserve"> – Chairman-CEO</t>
    </r>
  </si>
  <si>
    <r>
      <rPr>
        <b/>
        <sz val="11"/>
        <color theme="1"/>
        <rFont val="Calibri"/>
        <family val="2"/>
        <charset val="238"/>
        <scheme val="minor"/>
      </rPr>
      <t>Szerkesztőbizottság</t>
    </r>
    <r>
      <rPr>
        <sz val="11"/>
        <color theme="1"/>
        <rFont val="Calibri"/>
        <family val="2"/>
        <charset val="238"/>
        <scheme val="minor"/>
      </rPr>
      <t xml:space="preserve"> – Editorial Committee:</t>
    </r>
  </si>
  <si>
    <r>
      <rPr>
        <b/>
        <sz val="11"/>
        <color theme="1"/>
        <rFont val="Calibri"/>
        <family val="2"/>
        <charset val="238"/>
        <scheme val="minor"/>
      </rPr>
      <t xml:space="preserve">Csanálosi Tamás </t>
    </r>
    <r>
      <rPr>
        <sz val="11"/>
        <color theme="1"/>
        <rFont val="Calibri"/>
        <family val="2"/>
        <charset val="238"/>
        <scheme val="minor"/>
      </rPr>
      <t>– FGSZ Zrt.</t>
    </r>
  </si>
  <si>
    <r>
      <rPr>
        <b/>
        <sz val="11"/>
        <color theme="1"/>
        <rFont val="Calibri"/>
        <family val="2"/>
        <charset val="238"/>
        <scheme val="minor"/>
      </rPr>
      <t>Fölföldi Zsolt</t>
    </r>
    <r>
      <rPr>
        <sz val="11"/>
        <color theme="1"/>
        <rFont val="Calibri"/>
        <family val="2"/>
        <charset val="238"/>
        <scheme val="minor"/>
      </rPr>
      <t xml:space="preserve"> – MEKH</t>
    </r>
  </si>
  <si>
    <r>
      <rPr>
        <b/>
        <sz val="11"/>
        <color theme="1"/>
        <rFont val="Calibri"/>
        <family val="2"/>
        <charset val="238"/>
        <scheme val="minor"/>
      </rPr>
      <t>Szokodi Gábor</t>
    </r>
    <r>
      <rPr>
        <sz val="11"/>
        <color theme="1"/>
        <rFont val="Calibri"/>
        <family val="2"/>
        <charset val="238"/>
        <scheme val="minor"/>
      </rPr>
      <t xml:space="preserve"> – FGSZ Zrt.</t>
    </r>
  </si>
  <si>
    <r>
      <rPr>
        <b/>
        <sz val="11"/>
        <color theme="1"/>
        <rFont val="Calibri"/>
        <family val="2"/>
        <charset val="238"/>
        <scheme val="minor"/>
      </rPr>
      <t>Hudák Péter</t>
    </r>
    <r>
      <rPr>
        <sz val="11"/>
        <color theme="1"/>
        <rFont val="Calibri"/>
        <family val="2"/>
        <charset val="238"/>
        <scheme val="minor"/>
      </rPr>
      <t xml:space="preserve"> – MEKH</t>
    </r>
  </si>
  <si>
    <r>
      <rPr>
        <b/>
        <sz val="11"/>
        <color theme="1"/>
        <rFont val="Calibri"/>
        <family val="2"/>
        <charset val="238"/>
        <scheme val="minor"/>
      </rPr>
      <t>Nagy Gergely</t>
    </r>
    <r>
      <rPr>
        <sz val="11"/>
        <color theme="1"/>
        <rFont val="Calibri"/>
        <family val="2"/>
        <charset val="238"/>
        <scheme val="minor"/>
      </rPr>
      <t xml:space="preserve"> – MEKH</t>
    </r>
  </si>
  <si>
    <r>
      <rPr>
        <b/>
        <sz val="11"/>
        <color theme="1"/>
        <rFont val="Calibri"/>
        <family val="2"/>
        <charset val="238"/>
        <scheme val="minor"/>
      </rPr>
      <t>Szabó László</t>
    </r>
    <r>
      <rPr>
        <sz val="11"/>
        <color theme="1"/>
        <rFont val="Calibri"/>
        <family val="2"/>
        <charset val="238"/>
        <scheme val="minor"/>
      </rPr>
      <t xml:space="preserve"> – MEKH</t>
    </r>
  </si>
  <si>
    <r>
      <rPr>
        <b/>
        <sz val="11"/>
        <color theme="1"/>
        <rFont val="Calibri"/>
        <family val="2"/>
        <charset val="238"/>
        <scheme val="minor"/>
      </rPr>
      <t>Szakmai lektorok</t>
    </r>
    <r>
      <rPr>
        <sz val="11"/>
        <color theme="1"/>
        <rFont val="Calibri"/>
        <family val="2"/>
        <charset val="238"/>
        <scheme val="minor"/>
      </rPr>
      <t xml:space="preserve"> – Advisors to the publisher:</t>
    </r>
  </si>
  <si>
    <r>
      <rPr>
        <b/>
        <sz val="11"/>
        <color theme="1"/>
        <rFont val="Calibri"/>
        <family val="2"/>
        <charset val="238"/>
        <scheme val="minor"/>
      </rPr>
      <t>Dabóczi Tamás</t>
    </r>
    <r>
      <rPr>
        <sz val="11"/>
        <color theme="1"/>
        <rFont val="Calibri"/>
        <family val="2"/>
        <charset val="238"/>
        <scheme val="minor"/>
      </rPr>
      <t xml:space="preserve"> – FGSZ Zrt.</t>
    </r>
  </si>
  <si>
    <r>
      <rPr>
        <b/>
        <sz val="11"/>
        <color theme="1"/>
        <rFont val="Calibri"/>
        <family val="2"/>
        <charset val="238"/>
        <scheme val="minor"/>
      </rPr>
      <t>Simonné Bencsik Márta</t>
    </r>
    <r>
      <rPr>
        <sz val="11"/>
        <color theme="1"/>
        <rFont val="Calibri"/>
        <family val="2"/>
        <charset val="238"/>
        <scheme val="minor"/>
      </rPr>
      <t xml:space="preserve"> – FGSZ Zrt.</t>
    </r>
  </si>
  <si>
    <r>
      <rPr>
        <b/>
        <sz val="11"/>
        <color theme="1"/>
        <rFont val="Calibri"/>
        <family val="2"/>
        <charset val="238"/>
        <scheme val="minor"/>
      </rPr>
      <t>Szalai Zoltán</t>
    </r>
    <r>
      <rPr>
        <sz val="11"/>
        <color theme="1"/>
        <rFont val="Calibri"/>
        <family val="2"/>
        <charset val="238"/>
        <scheme val="minor"/>
      </rPr>
      <t xml:space="preserve"> – FGSZ Zrt.</t>
    </r>
  </si>
  <si>
    <r>
      <rPr>
        <b/>
        <sz val="11"/>
        <color theme="1"/>
        <rFont val="Calibri"/>
        <family val="2"/>
        <charset val="238"/>
        <scheme val="minor"/>
      </rPr>
      <t>Kajtán Erika</t>
    </r>
    <r>
      <rPr>
        <sz val="11"/>
        <color theme="1"/>
        <rFont val="Calibri"/>
        <family val="2"/>
        <charset val="238"/>
        <scheme val="minor"/>
      </rPr>
      <t xml:space="preserve"> – FGSZ Zrt.</t>
    </r>
  </si>
  <si>
    <r>
      <rPr>
        <b/>
        <sz val="11"/>
        <color theme="1"/>
        <rFont val="Calibri"/>
        <family val="2"/>
        <charset val="238"/>
        <scheme val="minor"/>
      </rPr>
      <t>Dudás Gábor Miklós</t>
    </r>
    <r>
      <rPr>
        <sz val="11"/>
        <color theme="1"/>
        <rFont val="Calibri"/>
        <family val="2"/>
        <charset val="238"/>
        <scheme val="minor"/>
      </rPr>
      <t xml:space="preserve"> – FGSZ Zrt.</t>
    </r>
  </si>
  <si>
    <r>
      <rPr>
        <b/>
        <sz val="11"/>
        <color theme="1"/>
        <rFont val="Calibri"/>
        <family val="2"/>
        <charset val="238"/>
        <scheme val="minor"/>
      </rPr>
      <t>Fotók</t>
    </r>
    <r>
      <rPr>
        <sz val="11"/>
        <color theme="1"/>
        <rFont val="Calibri"/>
        <family val="2"/>
        <charset val="238"/>
        <scheme val="minor"/>
      </rPr>
      <t xml:space="preserve"> – Photos:</t>
    </r>
  </si>
  <si>
    <t>FÖLDGÁZIPAR</t>
  </si>
  <si>
    <t>NATURAL GAS INDUSTRY</t>
  </si>
  <si>
    <t>1.1 FONTOSABB FOGALMAK MEGHATÁROZÁSA</t>
  </si>
  <si>
    <t>1.2 HAZAI FÖLDGÁZIPAR JELENLEGI MŰKÖDÉSI MODELLJE</t>
  </si>
  <si>
    <t>1.3 RENDSZERLEÍRÁS</t>
  </si>
  <si>
    <t>1.4 GÁZIPARI MŰKÖDÉSI ENGEDÉLYEKKEL RENDELKEZŐ TÁRSASÁGOK</t>
  </si>
  <si>
    <t>2022. DECEMBER 31-ÉN</t>
  </si>
  <si>
    <t>COMPANIES WITH OPERATING LICENSE IN THE GAS SECTOR</t>
  </si>
  <si>
    <t>1.5 GÁZIPARI MŰKÖDÉSI ENGEDÉLYEKKEL RENDELKEZŐ TÁRSASÁGOK</t>
  </si>
  <si>
    <t>ÉVES ÁTLAGOS ÁLLOMÁNYI LÉTSZÁMA [fő]</t>
  </si>
  <si>
    <t>ANNUAL AVERAGE NUMBER OF STAFF IN COMPANIES WITH OPERATING</t>
  </si>
  <si>
    <t>1.6 FÖLDGÁZIPARI ENGEDÉLYESEK TULAJDONOSI MEGOSZLÁSA</t>
  </si>
  <si>
    <t>A JEGYZETT TŐKE ARÁNYÁBAN (ENGEDÉLYTÍPUSONKÉNT)</t>
  </si>
  <si>
    <t>2022. DECEMBER 31-ÉN [%-BAN]</t>
  </si>
  <si>
    <t>OWNERSHIP SHARE OF NATURAL GAS SECTOR LICENSEES IN THE PROPORTION</t>
  </si>
  <si>
    <t>1.7 PRIMER BELFÖLDI FÖLDGÁZFELHASZNÁLÁS ALAKULÁSA ÉS</t>
  </si>
  <si>
    <t>RÉSZARÁNYA A PRIMERENERGIAHORDOZÓ-FELHASZNÁLÁSBÓL [PJ, %]</t>
  </si>
  <si>
    <t>TRENDS AND SHARES OF NATURAL GAS</t>
  </si>
  <si>
    <t>1.8 FÖLDGÁZTERMELÉS ALAKULÁSA ÉS RÉSZARÁNYA</t>
  </si>
  <si>
    <t>A TELJES PRIMERENERGIA-TERMELESBŐL [PJ, %]</t>
  </si>
  <si>
    <t>TRENDS OF NATURAL GAS PRODUCTION AND ITS SHARE IN PRIMARY</t>
  </si>
  <si>
    <t>1.9 FÖLDGÁZIMPORT ALAKULÁSA ÉS RÉSZARÁNYA</t>
  </si>
  <si>
    <t>AZ ENERGIAHORDOZÓ-IMPORTBÓL [PJ, %]</t>
  </si>
  <si>
    <t>TRENDS OF NATURAL GAS IMPORT AND ITS SHARE</t>
  </si>
  <si>
    <t>1.10 A BRUTTÓ HAZAI TERMÉK, A BELFÖLDI FÖLDGÁZFOGYASZTÁS</t>
  </si>
  <si>
    <t>ÉS A FÖLDGÁZFELHASZNÁLÁS-IGÉNYESSÉG VÁLTOZÁSA [%]</t>
  </si>
  <si>
    <t>CHANGE IN GROSS DOMESTIC PRODUCT, DOMESTIC NATURAL GAS</t>
  </si>
  <si>
    <t>2.1 FÖLDGÁZSZÁLLÍTÓ ÉS -ELOSZTÓ VEZETÉKI, VALAMINT TÁROLÓI</t>
  </si>
  <si>
    <t>MŰSZAKI ADATOK</t>
  </si>
  <si>
    <t>TECHNICAL DATA OF NATURAL GAS TRANSMISSION AND DISTRIBUTION</t>
  </si>
  <si>
    <t>2.2A FÖLDGÁZSZÁLLÍTÓ- ÉS ELOSZTÓVEZETÉKI, VALAMINT TÁROLÓI</t>
  </si>
  <si>
    <t>PIPELINES AS WELL AS STORAGE FACILITIES.  .  .  .  .  .  .  .  .  .  .  .  .  .  .  .  .  .  .  .  .  .  . 21</t>
  </si>
  <si>
    <t>2.2B FÖLDGÁZSZÁLLÍTÓ- ÉS ELOSZTÓVEZETÉKI, VALAMINT TÁROLÓI</t>
  </si>
  <si>
    <t>PIPELINES AS WELL AS STORAGE FACILITIES.  .  .  .  .  .  .  .  .  .  .  .  .  .  .  .  .  .  .  .  .  .  . 22</t>
  </si>
  <si>
    <t>2.3 HATÁRKERESZTEZŐ, TERMELŐI ÉS TÁROLÓI PONTOK</t>
  </si>
  <si>
    <t>NAPI KAPACITÁSKIHASZNÁLTSÁGA [%]</t>
  </si>
  <si>
    <t>DAILY CAPACITY UTILIZATION OF THE CROSS BORDER,</t>
  </si>
  <si>
    <t>2.5 BELFÖLDI NAPI FOGYASZTÁSSTRUKTÚRA [GWh]</t>
  </si>
  <si>
    <t>2.6 2021–2022-ES ÉVEK NAPI FÖLDGÁZFELHASZNÁLÁSA, ÉS AZ ELMÚLT</t>
  </si>
  <si>
    <t>5 ÉV NAPI MINIMUM- ÉS MAXIMUM ÉRTÉKEI</t>
  </si>
  <si>
    <t>DAILY NATURAL GAS USE OF 2021 AND 2022, AND THE MINIMAL AND</t>
  </si>
  <si>
    <t>MAXIMAL DAILY VOLUMES OF THE PAST 5 YEARS.  .  .  .  .  .  .  .  .  .  .  .  .  .  .  .  .  .  .  . 27</t>
  </si>
  <si>
    <t>2.7 SZÁLLÍTÓRENDSZER FÖLDGÁZMÉRLEGE [TWh, MILLIÓ m3]</t>
  </si>
  <si>
    <t>2.8 SZÁLLÍTÓRENDSZER FÖLDGÁZMÉRLEGE HAVI BONTÁSBAN [2022, GWh]</t>
  </si>
  <si>
    <t>2.9 ORSZÁGOS FÖLDGÁZMÉRLEG [TJ]</t>
  </si>
  <si>
    <t>2.10 ÁTLAGOS ÉVES ORSZÁGOS FŰTŐÉRTÉK [MJ/M3 (15/15 °C)] ÉS ÉGÉSHŐ-</t>
  </si>
  <si>
    <t>ADATOK [kWh/m3 (25/0 °C)]</t>
  </si>
  <si>
    <t>AVERAGE ANNUAL [MJ/M3 (15 °C)] &amp; GROSS [KWH/M3 (25/0 °C)]</t>
  </si>
  <si>
    <t>2.11 NAPI KÖZÉPHŐMÉRSÉKLET HATÁSA A FÖLDGÁZFELHASZNÁLÁSRA [Mm3]</t>
  </si>
  <si>
    <t>2.12 FÖLDGÁZTÁROLÁSRA VONATKOZÓ ADATOK [TWh]</t>
  </si>
  <si>
    <t>3.1 EGYETEMES SZOLGÁLTATÁSBAN ELLÁTOTT ÉS SZABADPIACON VÁSÁRLÓ</t>
  </si>
  <si>
    <t>FELHASZNÁLÓK ADATAI [TWh]</t>
  </si>
  <si>
    <t>DATA OF CONSUMERS SUPPLIED IN UNIVERSAL SERVICE AND CONSUMERS</t>
  </si>
  <si>
    <t>3.2 FÖLDGÁZ EGYETEMES SZOLGÁLTATÓK, VALAMINT KERESKEDŐK</t>
  </si>
  <si>
    <t>ÉRTÉKESÍTÉSI ÉS ÁRBEVÉTELADATAI</t>
  </si>
  <si>
    <t>SALES AND REVENUE DATA OF NATURAL GAS UNIVERSAL SERVICE</t>
  </si>
  <si>
    <t>3.3 ELOSZTÓHÁLÓZATRA CSATLAKOZÓ FELHASZNÁLÓK SZÁMA</t>
  </si>
  <si>
    <t>3.4A EGY FELHASZNÁLÓRA VETÍTETT LAKOSSÁGI FÖLDGÁZFELHASZNÁLÁS</t>
  </si>
  <si>
    <t>TELEPÜLÉSENKÉNT [m3/felhasználó]</t>
  </si>
  <si>
    <t>HOUSEHOLD NATURAL GAS CONSUMPTION PER CONSUMER</t>
  </si>
  <si>
    <t>3.4B EGY FŐRE VETÍTETT LAKOSSÁGI FÖLDGÁZFELHASZNÁLÁS</t>
  </si>
  <si>
    <t>HOUSEHOLD NATURAL GAS CONSUMPTION PER CAPITA</t>
  </si>
  <si>
    <t>3.4C TELEPÜLÉSENKÉNTI FÖLDGÁZFELHASZNÁLÁS VÁLTOZÁSA</t>
  </si>
  <si>
    <t>3.5 FÖLDGÁZSZEKTOR PIACKONCENTRÁLTSÁGI MUTATÓI</t>
  </si>
  <si>
    <t>3.6 SZERVEZETT FÖLDGÁZPIACI ADATOK [TWh, millió Ft]</t>
  </si>
  <si>
    <t>3.7 A VEZETÉKES PB-GÁZ-SZOLGÁLTATÓK ÖSSZEFOGLALÓ ADATAI</t>
  </si>
  <si>
    <t>FÖLDGÁZSZÁLLÍTÁS ÉS -TÁROLÁS</t>
  </si>
  <si>
    <t>DEFINITION OF KEY TERMS.  .  .  .  .  .  .  .  .  .  .  .  .  .  .  .  . .  .  .  .  .  .  .  .  .    .  .  .  .  .  .  8</t>
  </si>
  <si>
    <t>SYSTEM DESCRIPTION .  .  .  .  .  .  .  .  .  .  .  .  .  .  .  .  .  .  .  .  .  .  .  .   .   .  .    .  .  .  .  .  . 11</t>
  </si>
  <si>
    <t>CURRENT OPERATIONAL MODEL OF THE DOMESTIC NATURAL GAS SECTOR .  .  .  .  .  10</t>
  </si>
  <si>
    <t>AS OF 31 DECEMBER 2022.  .  .  .  .  .  .  .  .  .  .  .  .  .  .  .  .  .  .  .  .  .  .  .  .  .  .  .  .    .  .  14</t>
  </si>
  <si>
    <t>LICENSE IN THE GAS SECTOR [person]  .  .  .  .  .  .  .  .  .  .  .  .  .  .  .  .  .  .  .  .  .  .  .  .  .  15</t>
  </si>
  <si>
    <t>OF SUBSCRIBED CAPITAL (BY LICENSE TYPE) AS OF 31 DECEMBER 2022 [%]   .  .  .  .  . 16</t>
  </si>
  <si>
    <t>ENERGY PRODUCTION [PJ, %].  .  .  .  .  .  .  .  .  .  .  .  .  .  .  .  .  .  .  .  .  .  .  .  .  .  .  .  .  .   17</t>
  </si>
  <si>
    <t>IN PRIMARY ENERGY SUPPLY [PJ, %].  .  .  .  .  .  .  .  .  .  .  .  .  .  .  .  .  .  .  .  .  .  .  .  .  .  .  17</t>
  </si>
  <si>
    <t>IN ENERGY IMPORTS [PJ, %]  .  .  .  .  .  .  .  .  .  .  .  .  .  .  .  .  .  .  .  .  .  .  .  .  .  .  .  .  .  .  . 18</t>
  </si>
  <si>
    <t>CONSUMPTION AND NATURAL GAS CONSUMPTION INTENSITY [%]  .  .  .  .  .  .  .  .  .  . 18</t>
  </si>
  <si>
    <t>NATURAL GAS TRANSMISSION AND STORAGE</t>
  </si>
  <si>
    <t>PIPELINES AS WELL AS STORAGE FACILITIES.  .  .  .  .  .  .  .  .  .  .  .  .  .  .  .  .  .  .  .  .  .  .  20</t>
  </si>
  <si>
    <t>NATURAL GAS PRODUCTION AND STORAGE POINTS [%] .  .  .  .  .  .  .  .  .  .  .  .  .  .  .  . 23</t>
  </si>
  <si>
    <t>NATURAL GAS PEAK DAY DATA [kWh].  .  .  .  .  .  .  .  .  .  .  .  .  .  .  .  .  .  .  .  .  .  .  .  .  .  24</t>
  </si>
  <si>
    <t>DAILY DOMESTIC CONSUMPTION STRUCTURE [GWh]  .  .  .  .  .  .  .  .  .  .  .  .  .  .  .  .  . 25</t>
  </si>
  <si>
    <t>NATURAL GAS BALANCE OF THE TRANSMISSION SYSTEM BY MONTH [2022, GWh] .  . 30</t>
  </si>
  <si>
    <t>NATURAL GAS BALANCE OF THE TRANSMISSION SYSTEM [TWh, mcm].  .  .  .  .  .  .  .  . 28</t>
  </si>
  <si>
    <t>NATIONAL NATURAL GAS BALANCE [TJ].  .  .  .  .  .  .  .  .  .  .  .  .  .  .  .  .  .  .  .  . .  .  .  .   31</t>
  </si>
  <si>
    <t>CALORIFIC VALUE DATA.  .  .  .  .  .  .  .  .  .  .  .  .  .  .  .  .  .  .  .  .  .  .  .  .  .  .  .  .  .  .  .  .  32</t>
  </si>
  <si>
    <t>DATA RELATED TO THE STORAGE OF NATURAL GAS [TWh]  .  .  .  .  .  .  .  .  .  .  .  .  .  . 35</t>
  </si>
  <si>
    <t>DAILY MEAN TEMPERATURE’S EFFECT ON NATURAL GAS CONSUMPTION [mcm] .  .  . 33</t>
  </si>
  <si>
    <t>FÖLDGÁZELOSZTÁS ÉS -KERESKEDELEM</t>
  </si>
  <si>
    <t>NATURAL GAS DISTRIBUTION AND TRADE</t>
  </si>
  <si>
    <t>HOSSZÚ IDŐSOROS ADATOK</t>
  </si>
  <si>
    <t>LONG TIME SERIES DATA</t>
  </si>
  <si>
    <t>4.2 FÖLDGÁZTERMELÉSI ADATOK</t>
  </si>
  <si>
    <t>4.3 FÖLDGÁZTERMELÉS ALAKULÁSA ÉS RÉSZARÁNYA</t>
  </si>
  <si>
    <t>A PRIMERENERGIAHORDOZÓ-TERMELÉSBŐL [PJ, %]</t>
  </si>
  <si>
    <t>TRENDS OF NATURAL GAS PRODUCTION AND ITS SHARE</t>
  </si>
  <si>
    <t>4.4 FÖLDGÁZ (FIZIKAI) IMPORT-EXPORT-TRANZIT ADATOK [GWh, millió m3]</t>
  </si>
  <si>
    <t>NATURAL GAS (PHYSICAL) IMPORT-EXPORT-TRANSIT DATA</t>
  </si>
  <si>
    <t>4.5 FÖLDGÁZIMPORT ALAKULÁSA ÉS RÉSZARÁNYA</t>
  </si>
  <si>
    <t>4.6 FÖLDGÁZ CSÚCSNAPI ADATOK [m3]</t>
  </si>
  <si>
    <t>4.7 SZÁLLÍTÓRENDSZER FÖLDGÁZMÉRLEGE [millió m3]</t>
  </si>
  <si>
    <t>NATURAL GAS BALANCE</t>
  </si>
  <si>
    <t>4.8 FÖLDGÁZSZÁLLÍTÁS ÉS -ELOSZTÁS FELHASZNÁLÓKNAK [millió m3]</t>
  </si>
  <si>
    <t>NATURAL GAS TRANSMISSION</t>
  </si>
  <si>
    <t>4.9 FÖLDGÁZSZÁLLÍTÓ VEZETÉKEK FEJLŐDÉSE</t>
  </si>
  <si>
    <t>4.10 FÖLDGÁZELOSZTÓ HÁLÓZAT FEJLŐDÉSE</t>
  </si>
  <si>
    <t>4.11 A GÁZIPARI ENGEDÉLYES TÁRSASÁGOK ÉVES ÁTLAGOS STATISZTIKAI</t>
  </si>
  <si>
    <t>LÉTSZÁMA</t>
  </si>
  <si>
    <t>4.12 VEZETÉKES PB-GÁZ-SZOLGÁLTATÓK ÖSSZEFOGLALÓ ADATAI</t>
  </si>
  <si>
    <t>NEMZETKÖZI ADATOK</t>
  </si>
  <si>
    <t>INTERNATIONAL DATA</t>
  </si>
  <si>
    <t>5.1 FÖLDGÁZTERMELÉS EURÓPÁBAN [GWh (GCV)]</t>
  </si>
  <si>
    <t>5.2 FÖLD ALATTI FÖLDGÁZTÁROLÓI KAPACITÁSOK</t>
  </si>
  <si>
    <t>EURÓPÁBAN 2022-BEN [TWh]</t>
  </si>
  <si>
    <t>5.3A BELFÖLDI BRUTTÓ FÖLDGÁZFELHASZNÁLÁS EURÓPÁBAN [GWh (GCV)]</t>
  </si>
  <si>
    <t>GROSS DOMESTIC NATURAL GAS CONSUMPTION</t>
  </si>
  <si>
    <t>5.3B EGY FŐRE JUTÓ BELFÖLDI</t>
  </si>
  <si>
    <t>BRUTTÓ FÖLDGÁZFELHASZNÁLÁS EURÓPÁBAN [MWh/fő]</t>
  </si>
  <si>
    <t>GROSS DOMESTIC NATURAL</t>
  </si>
  <si>
    <t>5.4 LAKOSSÁGI FOGYASZTÓK ÁTLAGOS FÖLDGÁZÁRAI</t>
  </si>
  <si>
    <t>EURÓPÁBAN ÉVES FELHASZNÁLÁS SZERINT</t>
  </si>
  <si>
    <t>AVERAGE HOUSEHOLD CONSUMER NATURAL GAS PRICES</t>
  </si>
  <si>
    <t>IN EUROPE BY ANNUAL CONSUMPTION.  .  .  .  .  .  .  .  .  .  .  .  .  .  .  .  .  .  .  .  .  .  .  .  .  65</t>
  </si>
  <si>
    <t>5.5 IPARI FOGYASZTÓK ÁTLAGOS FÖLDGÁZÁRAI</t>
  </si>
  <si>
    <t>IN EUROPE BY ANNUAL CONSUMPTION.  .  .  .  .  .  .  .  .  .  .  .  .  .  .  .  .  .  .  .  .  .  .  .  .  67</t>
  </si>
  <si>
    <t>PURCHASING IN THE LIBERALIZED MARKET [TWh].  .  .  .  .  .  .  .  .  .  .  .  .  .  .  .  .  .  .  39</t>
  </si>
  <si>
    <t>PROVIDERS AND TRADERS.  .  .  .  .  .  .  .  .  .  .  .  .  .  .  .  .  .  .  .  .  .  .  .  .  .  .  .  .  .  .  .  41</t>
  </si>
  <si>
    <t>AS OF 31 DECEMBER [thousand consumers]  .  .  .  .  .  .  .  .  .  .  .  .  .  .  .  .  .  .  .  .  .  .  42</t>
  </si>
  <si>
    <t>BY SETTLEMENTS [m3/user] .  .  .  .  .  .  .  .  .  .  .  .  .  .  .  .  .  .  .  .  .  .  .  .  .  .  .  .  .  .  .  43</t>
  </si>
  <si>
    <t>BY SETTLEMENTS [m3/capita].  .  .  .  .  .  .  .  .  .  .  .  .  .  .  .  .  .  .  .  .  .  .  .  .  .  .  .  .  .  43</t>
  </si>
  <si>
    <t>(2022/2021, [%])  .  .  .  .  .  .  .  .  .  .  .  .  .  .  .  .  .  .  .  .  .  .  .  .  .  .  .  .  .  .  .  .  .  .  .  .   44</t>
  </si>
  <si>
    <t>MARKET-CONCENTRATION INDICATORS OF THE NATURAL GAS SECTOR .  .  .  .  .  .  .  45</t>
  </si>
  <si>
    <t>ORGANIZED NATURAL GAS MARKET DATA [TWh, million HUF]  .  .  .  .  .  .  .  .  .  .  .  .  46</t>
  </si>
  <si>
    <t>SUMMARY DATA OF PIPELINE SUPPLIERS OF PROPANE-BUTANE GAS .  .  .  .  .  .  .  .  .  47</t>
  </si>
  <si>
    <t>IN PRIMARY ENERGY SUPPLY [PJ, %].  .  .  .  .  .  .  .  .  .  .  .  .  .  .  .  .  .  .  .  .  .  .  .  .  .  .  49</t>
  </si>
  <si>
    <t>NATURAL GAS PRODUCTION DATA .  .  .  .  .  .  .  .  .  .  .  .  .  .  .  .  .  .  .  .  .  .  .  .  .  .  .  49</t>
  </si>
  <si>
    <t>IN PRIMARY ENERGY PRODUCTION [PJ, %]  .  .  .  .  .  .  .  .  .  .  .  .  .  .  .  .  .  .  .  .  .  .  . 50</t>
  </si>
  <si>
    <t>[GWh, mcm].  .  .  .  .  .  .  .  .  .  .  .  .  .  .  .  .  .  .  .  .  .  .  .  .  .  .  .  .  .  .  .  .  .  .  .  .  .  .  . 50</t>
  </si>
  <si>
    <t>IN ENERGY IMPORTS [PJ, %]  .  .  .  .  .  .  .  .  .  .  .  .  .  .  .  .  .  .  .  .  .  .  .  .  .  .  .  .  .  .  . 52</t>
  </si>
  <si>
    <t>NATURAL GAS PEAK DAY DATA [m3]   .  .  .  .  .  .  .  .  .  .  .  .  .  .  .  .  .  .  .  .  .  .  .  .  .  . 53</t>
  </si>
  <si>
    <t>OF THE TRANSMISSION SYSTEM [mcm]  .  .  .  .  .  .  .  .  .  .  .  .  .  .  .  .  .  .  .  .  .  .  .  .  . 54</t>
  </si>
  <si>
    <t>AND DISTRIBUTION TO END USERS [mcm]  .  .  .  .  .  .  .  .  .  .  .  .  .  .  .  .  .  .  .  .  .  .  .  57</t>
  </si>
  <si>
    <t>DEVELOPMENT OF THE NATURAL GAS TRANSMISSION PIPELINES .  .  .  .  .  .  .  .  .  .  .  58</t>
  </si>
  <si>
    <t>DEVELOPMENT OF THE NATURAL GAS DISTRIBUTION NETWORK  .  .  .  .  .  .  .  .  .  .  . 59</t>
  </si>
  <si>
    <t>LICENSE IN THE GAS SECTOR  .  .  .  .  .  .  .  .  .  .  .  .  .  .  .  .  .  .  .  .  .  .  .  .  .  .  .  .  .  .  60</t>
  </si>
  <si>
    <t>SUMMARY DATA OF PIPELINE SUPPLIERS OF PROPANE-BUTANE GAS  .  .  .  .  .  .  .  .  . 60</t>
  </si>
  <si>
    <t>NATURAL GAS PRODUCTION IN EUROPE [GWh (GCV)] .  .  .  .  .  .  .  .  .  .  .  .  .  .  .  .  . 62</t>
  </si>
  <si>
    <t>IN EUROPE IN 2022 [TWh]  .  .  .  .  .  .  .  .  .  .  .  .  .  .  .  .  .  .  .  .  .  .  .  .  .  .  .  .  .  .  .   63</t>
  </si>
  <si>
    <t>IN EUROPE [GWh (GCV)].  .  .  .  .  .  .  .  .  .  .  .  .  .  .  .  .  .  .  .  .  .  .  .  .  .  .  .  .  .  .  .  .  64</t>
  </si>
  <si>
    <t>GAS CONSUMPTION IN EUROPE PER CAPITA [MWh/capita]   .  .  ..  .  .  .  .  .  .  .  .  .  .  64</t>
  </si>
  <si>
    <t>Tisztelt Olvasó!</t>
  </si>
  <si>
    <t>Dr. Juhász Edit</t>
  </si>
  <si>
    <t>elnök</t>
  </si>
  <si>
    <t>Magyar Energetikai</t>
  </si>
  <si>
    <t>és Közmű-szabályozási</t>
  </si>
  <si>
    <t>Hivatal</t>
  </si>
  <si>
    <t>Ferencz I. Szabolcs</t>
  </si>
  <si>
    <t>elnök-vezérigazgató</t>
  </si>
  <si>
    <t>FGSZ Zrt</t>
  </si>
  <si>
    <t>2022 mozgalmas év volt, a háborús konfliktus nyomán kialakult európai energiakrízis jelentős kihívások elé</t>
  </si>
  <si>
    <t xml:space="preserve">A Magyar Energetikai és Közmű-szabályozási Hivatal és az FGSZ Földgázszállító Zrt. Szakmai együttműködésében </t>
  </si>
  <si>
    <t xml:space="preserve">tizedik alkalommal jelenik meg a magyar és a nemzetközi szállítási rendszerüzemeltetői, valamint az országos </t>
  </si>
  <si>
    <t>földgázforgalommal kapcsolatos adatokat tartalmazó közös kiadvány.</t>
  </si>
  <si>
    <t>hogy hazánk tárolói a fűtési idény kezdetére 86,4%-os töltöttségi szintet érjenek el.</t>
  </si>
  <si>
    <t xml:space="preserve">A nehéz piaci körülmények ellenére, a hazai energiaellátás és a lakosság ellátásbiztonsága a múlt évben is </t>
  </si>
  <si>
    <t>folyamatosan garantált volt.</t>
  </si>
  <si>
    <t>A nagykereskedelmi árak emelkedése miatt az átlagfogyasztás feletti lakossági tarifák is módosultak. Az intézkedés</t>
  </si>
  <si>
    <t xml:space="preserve"> eredményeként a lakossági szegmensben 4,03 milliárd m3-ről 3,46 milliárd m3-re, 14,2%-kal csökkent a lakossági</t>
  </si>
  <si>
    <t xml:space="preserve">földgázfelhasználás. Az áremelkedés hatása az ipari fogyasztók esetében szembetűnőbb: 15,3%-kal csökkent a </t>
  </si>
  <si>
    <t>belföldi felhasználásra átadott gáz mennyisége. Magyarország földgázfelhasználása összességében a 2021-es</t>
  </si>
  <si>
    <t xml:space="preserve">11,06 milliárd m3-es fogyasztáshoz képest 14,9%-kal, 9,41 milliárd m3-re csökkent, megszakítva ezzel a 2015 óta </t>
  </si>
  <si>
    <t>tartó növekedési trendet.</t>
  </si>
  <si>
    <t>A rendkívüli helyzetre való tekintettel az Európai Unió Tanácsa rendeletben (2022/1369) rögzítette a kereslet</t>
  </si>
  <si>
    <t xml:space="preserve">önkéntes csökkentését. Eszerint a tagországok elkötelezték magukat, hogy fogyasztásukat 2022. augusztus 1. és </t>
  </si>
  <si>
    <t xml:space="preserve">2023. március 31. között az elmúlt öt év azonos átlagához képest 15%-kal csökkentik. Ezt szem előtt tartva </t>
  </si>
  <si>
    <t xml:space="preserve">Magyarország 2022. augusztus 1-je és december 31-e között 22,2%-kal, 4,36 milliárd m3-ről 3,39 milliárd m3-re </t>
  </si>
  <si>
    <t>csökkentette az ország gázfelhasználását.</t>
  </si>
  <si>
    <t>Az idei közös kiadvány – a korábbi évek gyakorlata szerint – részletesen bemutatja a földgázszektor szabályozási</t>
  </si>
  <si>
    <t>környezetét, az országos földgázmérleget, a földgázforrások, -termelés</t>
  </si>
  <si>
    <t>és -import alakulását. Az összefoglaló ismerteti továbbá a napi középhőmérséklet földgázfelhasználásra gyakorolt</t>
  </si>
  <si>
    <t>hatását, a földgázszállító és -elosztó vezetéki, valamint a tárolói és csúcsnapi adatokat.</t>
  </si>
  <si>
    <t>állította a szektort. Magyarország ennek ellenére 1 838 millió m3-rel növelte a nettó földgázimportját, így biztosítva,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</si>
</sst>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 _F_t_-;\-* #,##0.00\ _F_t_-;_-* &quot;-&quot;??\ _F_t_-;_-@_-"/>
    <numFmt numFmtId="165" formatCode="_-* #,##0.0\ _F_t_-;\-* #,##0.0\ _F_t_-;_-* &quot;-&quot;??\ _F_t_-;_-@_-"/>
    <numFmt numFmtId="166" formatCode="0.0"/>
    <numFmt numFmtId="167" formatCode="#,##0.0"/>
    <numFmt numFmtId="168" formatCode="_-* #,##0.0_-;\-* #,##0.0_-;_-* &quot;-&quot;??_-;_-@_-"/>
    <numFmt numFmtId="169" formatCode="_-* #,##0_-;\-* #,##0_-;_-* &quot;-&quot;??_-;_-@_-"/>
    <numFmt numFmtId="170" formatCode="#,##0.00_ ;[Red]\-#,##0.00\ "/>
    <numFmt numFmtId="171" formatCode="#,##0_ ;[Red]\-#,##0\ "/>
    <numFmt numFmtId="172" formatCode="yyyy/mm/dd;@"/>
    <numFmt numFmtId="173" formatCode="#,##0.00_ ;\-#,##0.00\ "/>
    <numFmt numFmtId="174" formatCode="#,##0.00000000_ ;\-#,##0.00000000\ "/>
    <numFmt numFmtId="175" formatCode="#,##0.0000_ ;\-#,##0.0000\ "/>
    <numFmt numFmtId="176" formatCode="_-* #,##0.0\ _F_t_-;\-* #,##0.0\ _F_t_-;_-* &quot;-&quot;?\ _F_t_-;_-@_-"/>
    <numFmt numFmtId="177" formatCode="_-* #,##0\ _F_t_-;\-* #,##0\ _F_t_-;_-* &quot;-&quot;??\ _F_t_-;_-@_-"/>
    <numFmt numFmtId="178" formatCode="#,##0_ ;\-#,##0\ "/>
    <numFmt numFmtId="179" formatCode="#,##0.000_ ;[Red]\-#,##0.000\ "/>
    <numFmt numFmtId="180" formatCode="yyyy"/>
    <numFmt numFmtId="181" formatCode="mmmm"/>
    <numFmt numFmtId="182" formatCode="#,##0.0_ ;\-#,##0.0\ "/>
    <numFmt numFmtId="183" formatCode="_-* #,##0.000\ _F_t_-;\-* #,##0.000\ _F_t_-;_-* &quot;-&quot;??\ _F_t_-;_-@_-"/>
    <numFmt numFmtId="184" formatCode="#,##0.000"/>
    <numFmt numFmtId="185" formatCode="_-* #,##0\ _z_ł_-;\-* #,##0\ _z_ł_-;_-* &quot;-&quot;??\ _z_ł_-;_-@_-"/>
  </numFmts>
  <fonts count="91"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b/>
      <sz val="14"/>
      <name val="Calibri"/>
      <family val="2"/>
      <charset val="238"/>
      <scheme val="minor"/>
    </font>
    <font>
      <sz val="14"/>
      <name val="Calibri"/>
      <family val="2"/>
      <charset val="238"/>
      <scheme val="minor"/>
    </font>
    <font>
      <sz val="11"/>
      <name val="Calibri"/>
      <family val="2"/>
      <charset val="238"/>
      <scheme val="minor"/>
    </font>
    <font>
      <b/>
      <sz val="11"/>
      <name val="Calibri"/>
      <family val="2"/>
      <charset val="238"/>
      <scheme val="minor"/>
    </font>
    <font>
      <sz val="11"/>
      <name val="Calibri"/>
      <family val="2"/>
      <charset val="238"/>
    </font>
    <font>
      <b/>
      <vertAlign val="superscript"/>
      <sz val="11"/>
      <name val="Calibri"/>
      <family val="2"/>
      <charset val="238"/>
      <scheme val="minor"/>
    </font>
    <font>
      <vertAlign val="superscript"/>
      <sz val="11"/>
      <name val="Calibri"/>
      <family val="2"/>
      <charset val="238"/>
      <scheme val="minor"/>
    </font>
    <font>
      <b/>
      <sz val="11"/>
      <name val="Calibri"/>
      <family val="2"/>
      <charset val="238"/>
    </font>
    <font>
      <u/>
      <sz val="11"/>
      <color theme="10"/>
      <name val="Calibri"/>
      <family val="2"/>
      <charset val="238"/>
      <scheme val="minor"/>
    </font>
    <font>
      <sz val="11"/>
      <color theme="1"/>
      <name val="Calibri"/>
      <family val="2"/>
      <scheme val="minor"/>
    </font>
    <font>
      <b/>
      <sz val="14"/>
      <color theme="1"/>
      <name val="Calibri"/>
      <family val="2"/>
      <charset val="238"/>
      <scheme val="minor"/>
    </font>
    <font>
      <sz val="14"/>
      <color theme="1"/>
      <name val="Calibri"/>
      <family val="2"/>
      <charset val="238"/>
    </font>
    <font>
      <b/>
      <strike/>
      <sz val="11"/>
      <name val="Calibri"/>
      <family val="2"/>
      <charset val="238"/>
      <scheme val="minor"/>
    </font>
    <font>
      <b/>
      <sz val="11"/>
      <color theme="1"/>
      <name val="Calibri"/>
      <family val="2"/>
      <charset val="238"/>
    </font>
    <font>
      <sz val="11"/>
      <color theme="1"/>
      <name val="Calibri"/>
      <family val="2"/>
      <charset val="238"/>
    </font>
    <font>
      <sz val="18"/>
      <color theme="1"/>
      <name val="Calibri"/>
      <family val="2"/>
      <charset val="238"/>
      <scheme val="minor"/>
    </font>
    <font>
      <sz val="18"/>
      <color rgb="FFFF0000"/>
      <name val="Calibri"/>
      <family val="2"/>
      <charset val="238"/>
      <scheme val="minor"/>
    </font>
    <font>
      <sz val="10"/>
      <name val="Arial"/>
      <family val="2"/>
      <charset val="238"/>
    </font>
    <font>
      <b/>
      <sz val="11"/>
      <name val="Arial"/>
      <family val="2"/>
      <charset val="238"/>
    </font>
    <font>
      <sz val="10"/>
      <name val="Arial CE"/>
      <charset val="238"/>
    </font>
    <font>
      <b/>
      <sz val="12"/>
      <name val="Times New Roman"/>
      <family val="1"/>
      <charset val="238"/>
    </font>
    <font>
      <sz val="12"/>
      <name val="Times New Roman"/>
      <family val="1"/>
      <charset val="238"/>
    </font>
    <font>
      <b/>
      <sz val="12"/>
      <name val="Arial"/>
      <family val="2"/>
      <charset val="238"/>
    </font>
    <font>
      <b/>
      <sz val="10"/>
      <name val="Times New Roman"/>
      <family val="1"/>
      <charset val="238"/>
    </font>
    <font>
      <sz val="8"/>
      <name val="Times New Roman"/>
      <family val="1"/>
      <charset val="238"/>
    </font>
    <font>
      <sz val="11"/>
      <name val="Times New Roman"/>
      <family val="1"/>
      <charset val="238"/>
    </font>
    <font>
      <sz val="11"/>
      <color indexed="8"/>
      <name val="Times New Roman"/>
      <family val="1"/>
      <charset val="238"/>
    </font>
    <font>
      <sz val="10"/>
      <name val="Times New Roman"/>
      <family val="1"/>
      <charset val="238"/>
    </font>
    <font>
      <sz val="11"/>
      <color theme="1"/>
      <name val="Times New Roman"/>
      <family val="1"/>
      <charset val="238"/>
    </font>
    <font>
      <sz val="10"/>
      <color theme="1"/>
      <name val="Times New Roman"/>
      <family val="1"/>
      <charset val="238"/>
    </font>
    <font>
      <sz val="11"/>
      <name val="Arial CE"/>
      <charset val="238"/>
    </font>
    <font>
      <b/>
      <sz val="10"/>
      <color theme="1"/>
      <name val="Times New Roman"/>
      <family val="1"/>
      <charset val="238"/>
    </font>
    <font>
      <b/>
      <vertAlign val="superscript"/>
      <sz val="10"/>
      <color theme="1"/>
      <name val="Times New Roman"/>
      <family val="1"/>
      <charset val="238"/>
    </font>
    <font>
      <vertAlign val="superscript"/>
      <sz val="10"/>
      <color theme="1"/>
      <name val="Times New Roman"/>
      <family val="1"/>
      <charset val="238"/>
    </font>
    <font>
      <b/>
      <sz val="11"/>
      <color theme="1"/>
      <name val="Times New Roman"/>
      <family val="1"/>
      <charset val="238"/>
    </font>
    <font>
      <vertAlign val="superscript"/>
      <sz val="11"/>
      <color theme="1"/>
      <name val="Times New Roman"/>
      <family val="1"/>
      <charset val="238"/>
    </font>
    <font>
      <b/>
      <vertAlign val="superscript"/>
      <sz val="11"/>
      <color theme="1"/>
      <name val="Times New Roman"/>
      <family val="1"/>
      <charset val="238"/>
    </font>
    <font>
      <b/>
      <sz val="12"/>
      <name val="Arial CE"/>
      <family val="2"/>
      <charset val="238"/>
    </font>
    <font>
      <sz val="10"/>
      <name val="Arial CE"/>
    </font>
    <font>
      <b/>
      <sz val="10"/>
      <name val="Arial CE"/>
      <charset val="238"/>
    </font>
    <font>
      <b/>
      <sz val="11"/>
      <name val="Arial CE"/>
      <charset val="238"/>
    </font>
    <font>
      <vertAlign val="superscript"/>
      <sz val="11"/>
      <color theme="1"/>
      <name val="Calibri"/>
      <family val="2"/>
      <charset val="238"/>
      <scheme val="minor"/>
    </font>
    <font>
      <b/>
      <vertAlign val="superscript"/>
      <sz val="11"/>
      <name val="Calibri"/>
      <family val="2"/>
      <charset val="238"/>
    </font>
    <font>
      <b/>
      <sz val="10"/>
      <name val="Arial"/>
      <family val="2"/>
      <charset val="238"/>
    </font>
    <font>
      <b/>
      <vertAlign val="superscript"/>
      <sz val="10"/>
      <name val="Arial"/>
      <family val="2"/>
      <charset val="238"/>
    </font>
    <font>
      <vertAlign val="superscript"/>
      <sz val="11"/>
      <name val="Calibri"/>
      <family val="2"/>
      <charset val="238"/>
    </font>
    <font>
      <b/>
      <vertAlign val="superscript"/>
      <sz val="11"/>
      <color theme="1"/>
      <name val="Calibri"/>
      <family val="2"/>
      <charset val="238"/>
      <scheme val="minor"/>
    </font>
    <font>
      <b/>
      <i/>
      <sz val="11"/>
      <name val="Calibri"/>
      <family val="2"/>
      <charset val="238"/>
      <scheme val="minor"/>
    </font>
    <font>
      <i/>
      <sz val="11"/>
      <name val="Calibri"/>
      <family val="2"/>
      <charset val="238"/>
      <scheme val="minor"/>
    </font>
    <font>
      <i/>
      <sz val="11"/>
      <name val="Calibri"/>
      <family val="2"/>
      <charset val="238"/>
    </font>
    <font>
      <b/>
      <i/>
      <sz val="11"/>
      <name val="Calibri"/>
      <family val="2"/>
      <charset val="238"/>
    </font>
    <font>
      <vertAlign val="superscript"/>
      <sz val="10"/>
      <name val="Arial CE"/>
      <charset val="238"/>
    </font>
    <font>
      <b/>
      <vertAlign val="superscript"/>
      <sz val="11"/>
      <color theme="1"/>
      <name val="Calibri"/>
      <family val="2"/>
      <charset val="238"/>
    </font>
    <font>
      <b/>
      <sz val="11"/>
      <color theme="0"/>
      <name val="Calibri"/>
      <family val="2"/>
      <charset val="238"/>
      <scheme val="minor"/>
    </font>
    <font>
      <sz val="11"/>
      <color rgb="FFFF0000"/>
      <name val="Calibri"/>
      <family val="2"/>
      <charset val="238"/>
      <scheme val="minor"/>
    </font>
    <font>
      <sz val="11"/>
      <color theme="0"/>
      <name val="Calibri"/>
      <family val="2"/>
      <charset val="238"/>
      <scheme val="minor"/>
    </font>
    <font>
      <vertAlign val="superscript"/>
      <sz val="11"/>
      <color theme="1"/>
      <name val="Calibri"/>
      <family val="2"/>
      <charset val="238"/>
    </font>
    <font>
      <sz val="11"/>
      <color rgb="FF00B050"/>
      <name val="Calibri"/>
      <family val="2"/>
      <charset val="238"/>
      <scheme val="minor"/>
    </font>
    <font>
      <b/>
      <sz val="11"/>
      <color theme="1"/>
      <name val="Arial"/>
      <family val="2"/>
      <charset val="238"/>
    </font>
    <font>
      <b/>
      <vertAlign val="superscript"/>
      <sz val="11"/>
      <color theme="1"/>
      <name val="Arial"/>
      <family val="2"/>
      <charset val="238"/>
    </font>
    <font>
      <b/>
      <sz val="11"/>
      <color theme="0"/>
      <name val="Arial"/>
      <family val="2"/>
      <charset val="238"/>
    </font>
    <font>
      <sz val="11"/>
      <color theme="1"/>
      <name val="Arial"/>
      <family val="2"/>
      <charset val="238"/>
    </font>
    <font>
      <sz val="11"/>
      <name val="Arial"/>
      <family val="2"/>
      <charset val="238"/>
    </font>
    <font>
      <vertAlign val="superscript"/>
      <sz val="11"/>
      <name val="Arial"/>
      <family val="2"/>
      <charset val="238"/>
    </font>
    <font>
      <sz val="10"/>
      <name val="Verdana"/>
      <family val="2"/>
      <charset val="238"/>
    </font>
    <font>
      <b/>
      <sz val="10"/>
      <name val="Verdana"/>
      <family val="2"/>
      <charset val="238"/>
    </font>
    <font>
      <b/>
      <i/>
      <sz val="11"/>
      <color theme="1"/>
      <name val="Calibri"/>
      <family val="2"/>
      <charset val="238"/>
      <scheme val="minor"/>
    </font>
    <font>
      <b/>
      <sz val="12.65"/>
      <color theme="1"/>
      <name val="Calibri"/>
      <family val="2"/>
      <charset val="238"/>
    </font>
    <font>
      <b/>
      <sz val="12.65"/>
      <name val="Calibri"/>
      <family val="2"/>
      <charset val="238"/>
    </font>
    <font>
      <b/>
      <vertAlign val="superscript"/>
      <sz val="12.65"/>
      <name val="Calibri"/>
      <family val="2"/>
      <charset val="238"/>
    </font>
    <font>
      <b/>
      <vertAlign val="superscript"/>
      <sz val="12.65"/>
      <color theme="1"/>
      <name val="Calibri"/>
      <family val="2"/>
      <charset val="238"/>
    </font>
    <font>
      <sz val="12.65"/>
      <color theme="1"/>
      <name val="Calibri"/>
      <family val="2"/>
      <charset val="238"/>
    </font>
    <font>
      <b/>
      <sz val="12"/>
      <color theme="1"/>
      <name val="Calibri"/>
      <family val="2"/>
      <charset val="238"/>
      <scheme val="minor"/>
    </font>
    <font>
      <sz val="11"/>
      <color indexed="8"/>
      <name val="Calibri"/>
      <family val="2"/>
      <scheme val="minor"/>
    </font>
    <font>
      <sz val="10"/>
      <color theme="1"/>
      <name val="Arial"/>
      <family val="2"/>
      <charset val="238"/>
    </font>
    <font>
      <b/>
      <sz val="10"/>
      <color theme="1"/>
      <name val="Arial"/>
      <family val="2"/>
      <charset val="238"/>
    </font>
    <font>
      <b/>
      <vertAlign val="superscript"/>
      <sz val="14"/>
      <color indexed="8"/>
      <name val="Calibri"/>
      <family val="2"/>
      <charset val="238"/>
    </font>
    <font>
      <b/>
      <sz val="14"/>
      <color indexed="8"/>
      <name val="Calibri"/>
      <family val="2"/>
      <charset val="238"/>
    </font>
    <font>
      <sz val="14"/>
      <color theme="1"/>
      <name val="Calibri"/>
      <family val="2"/>
      <charset val="238"/>
      <scheme val="minor"/>
    </font>
    <font>
      <vertAlign val="superscript"/>
      <sz val="14"/>
      <color indexed="8"/>
      <name val="Calibri"/>
      <family val="2"/>
      <charset val="238"/>
    </font>
    <font>
      <b/>
      <sz val="11"/>
      <color indexed="8"/>
      <name val="Calibri"/>
      <family val="2"/>
      <charset val="238"/>
    </font>
    <font>
      <vertAlign val="superscript"/>
      <sz val="10"/>
      <name val="Arial"/>
      <family val="2"/>
      <charset val="238"/>
    </font>
    <font>
      <b/>
      <vertAlign val="superscript"/>
      <sz val="11"/>
      <color indexed="8"/>
      <name val="Calibri"/>
      <family val="2"/>
      <charset val="238"/>
    </font>
    <font>
      <b/>
      <sz val="18"/>
      <color theme="1"/>
      <name val="Calibri"/>
      <family val="2"/>
      <charset val="238"/>
      <scheme val="minor"/>
    </font>
    <font>
      <b/>
      <sz val="22"/>
      <color theme="1"/>
      <name val="Calibri"/>
      <family val="2"/>
      <charset val="238"/>
      <scheme val="minor"/>
    </font>
    <font>
      <sz val="22"/>
      <color theme="1"/>
      <name val="Calibri"/>
      <family val="2"/>
      <charset val="238"/>
      <scheme val="minor"/>
    </font>
    <font>
      <b/>
      <sz val="8"/>
      <color theme="1"/>
      <name val="Calibri"/>
      <family val="2"/>
      <charset val="238"/>
      <scheme val="minor"/>
    </font>
    <font>
      <sz val="8"/>
      <color theme="1"/>
      <name val="Calibri"/>
      <family val="2"/>
      <charset val="238"/>
      <scheme val="minor"/>
    </font>
  </fonts>
  <fills count="18">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057396"/>
        <bgColor indexed="64"/>
      </patternFill>
    </fill>
    <fill>
      <patternFill patternType="solid">
        <fgColor rgb="FFDDDDDD"/>
        <bgColor indexed="64"/>
      </patternFill>
    </fill>
    <fill>
      <patternFill patternType="solid">
        <fgColor indexed="9"/>
        <bgColor indexed="64"/>
      </patternFill>
    </fill>
    <fill>
      <patternFill patternType="solid">
        <fgColor rgb="FFFFC000"/>
        <bgColor indexed="64"/>
      </patternFill>
    </fill>
    <fill>
      <patternFill patternType="solid">
        <fgColor theme="9" tint="0.59999389629810485"/>
        <bgColor indexed="64"/>
      </patternFill>
    </fill>
    <fill>
      <patternFill patternType="solid">
        <fgColor indexed="44"/>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7" tint="0.79998168889431442"/>
        <bgColor indexed="64"/>
      </patternFill>
    </fill>
  </fills>
  <borders count="98">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medium">
        <color indexed="64"/>
      </top>
      <bottom style="medium">
        <color auto="1"/>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double">
        <color auto="1"/>
      </top>
      <bottom style="thin">
        <color auto="1"/>
      </bottom>
      <diagonal/>
    </border>
    <border>
      <left style="thin">
        <color auto="1"/>
      </left>
      <right style="medium">
        <color indexed="64"/>
      </right>
      <top style="double">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indexed="64"/>
      </top>
      <bottom/>
      <diagonal/>
    </border>
    <border>
      <left/>
      <right/>
      <top style="thin">
        <color indexed="64"/>
      </top>
      <bottom/>
      <diagonal/>
    </border>
    <border>
      <left/>
      <right style="thin">
        <color auto="1"/>
      </right>
      <top style="thin">
        <color indexed="64"/>
      </top>
      <bottom/>
      <diagonal/>
    </border>
    <border>
      <left/>
      <right style="thin">
        <color indexed="64"/>
      </right>
      <top/>
      <bottom/>
      <diagonal/>
    </border>
    <border>
      <left style="thin">
        <color auto="1"/>
      </left>
      <right style="medium">
        <color indexed="64"/>
      </right>
      <top/>
      <bottom style="thin">
        <color auto="1"/>
      </bottom>
      <diagonal/>
    </border>
    <border>
      <left/>
      <right style="thin">
        <color auto="1"/>
      </right>
      <top/>
      <bottom style="medium">
        <color indexed="64"/>
      </bottom>
      <diagonal/>
    </border>
    <border>
      <left style="thin">
        <color auto="1"/>
      </left>
      <right/>
      <top style="thin">
        <color auto="1"/>
      </top>
      <bottom style="medium">
        <color indexed="64"/>
      </bottom>
      <diagonal/>
    </border>
    <border>
      <left style="thin">
        <color auto="1"/>
      </left>
      <right style="thin">
        <color auto="1"/>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thin">
        <color auto="1"/>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top style="medium">
        <color indexed="64"/>
      </top>
      <bottom style="thin">
        <color auto="1"/>
      </bottom>
      <diagonal/>
    </border>
    <border>
      <left/>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style="thin">
        <color auto="1"/>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auto="1"/>
      </top>
      <bottom style="medium">
        <color indexed="64"/>
      </bottom>
      <diagonal/>
    </border>
    <border>
      <left style="double">
        <color indexed="64"/>
      </left>
      <right style="thin">
        <color indexed="64"/>
      </right>
      <top style="thin">
        <color indexed="64"/>
      </top>
      <bottom style="medium">
        <color indexed="64"/>
      </bottom>
      <diagonal/>
    </border>
    <border>
      <left/>
      <right style="double">
        <color auto="1"/>
      </right>
      <top style="thin">
        <color indexed="64"/>
      </top>
      <bottom style="medium">
        <color auto="1"/>
      </bottom>
      <diagonal/>
    </border>
    <border>
      <left style="double">
        <color auto="1"/>
      </left>
      <right style="double">
        <color auto="1"/>
      </right>
      <top style="thin">
        <color indexed="64"/>
      </top>
      <bottom style="medium">
        <color indexed="64"/>
      </bottom>
      <diagonal/>
    </border>
    <border>
      <left style="double">
        <color auto="1"/>
      </left>
      <right style="thin">
        <color auto="1"/>
      </right>
      <top/>
      <bottom style="thin">
        <color auto="1"/>
      </bottom>
      <diagonal/>
    </border>
    <border>
      <left style="double">
        <color indexed="64"/>
      </left>
      <right style="thin">
        <color indexed="64"/>
      </right>
      <top style="thin">
        <color indexed="64"/>
      </top>
      <bottom style="thin">
        <color indexed="64"/>
      </bottom>
      <diagonal/>
    </border>
    <border>
      <left style="double">
        <color auto="1"/>
      </left>
      <right style="thin">
        <color auto="1"/>
      </right>
      <top style="thin">
        <color auto="1"/>
      </top>
      <bottom style="double">
        <color indexed="64"/>
      </bottom>
      <diagonal/>
    </border>
    <border>
      <left style="thin">
        <color auto="1"/>
      </left>
      <right style="thin">
        <color auto="1"/>
      </right>
      <top style="thin">
        <color auto="1"/>
      </top>
      <bottom style="double">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auto="1"/>
      </right>
      <top style="thin">
        <color auto="1"/>
      </top>
      <bottom/>
      <diagonal/>
    </border>
    <border>
      <left style="thin">
        <color indexed="64"/>
      </left>
      <right/>
      <top style="thin">
        <color indexed="64"/>
      </top>
      <bottom/>
      <diagonal/>
    </border>
    <border>
      <left style="double">
        <color auto="1"/>
      </left>
      <right/>
      <top style="double">
        <color auto="1"/>
      </top>
      <bottom style="double">
        <color indexed="64"/>
      </bottom>
      <diagonal/>
    </border>
    <border>
      <left/>
      <right/>
      <top style="double">
        <color auto="1"/>
      </top>
      <bottom style="double">
        <color indexed="64"/>
      </bottom>
      <diagonal/>
    </border>
    <border>
      <left/>
      <right style="medium">
        <color auto="1"/>
      </right>
      <top style="double">
        <color auto="1"/>
      </top>
      <bottom style="double">
        <color indexed="64"/>
      </bottom>
      <diagonal/>
    </border>
    <border>
      <left style="thin">
        <color auto="1"/>
      </left>
      <right style="thin">
        <color auto="1"/>
      </right>
      <top style="double">
        <color auto="1"/>
      </top>
      <bottom style="double">
        <color indexed="64"/>
      </bottom>
      <diagonal/>
    </border>
    <border>
      <left style="medium">
        <color indexed="64"/>
      </left>
      <right style="thin">
        <color indexed="64"/>
      </right>
      <top/>
      <bottom style="thin">
        <color indexed="64"/>
      </bottom>
      <diagonal/>
    </border>
    <border>
      <left style="double">
        <color auto="1"/>
      </left>
      <right/>
      <top style="thin">
        <color auto="1"/>
      </top>
      <bottom style="thin">
        <color auto="1"/>
      </bottom>
      <diagonal/>
    </border>
    <border>
      <left style="double">
        <color auto="1"/>
      </left>
      <right/>
      <top/>
      <bottom style="thin">
        <color auto="1"/>
      </bottom>
      <diagonal/>
    </border>
    <border>
      <left style="double">
        <color auto="1"/>
      </left>
      <right/>
      <top style="thin">
        <color auto="1"/>
      </top>
      <bottom style="double">
        <color indexed="64"/>
      </bottom>
      <diagonal/>
    </border>
    <border>
      <left/>
      <right/>
      <top style="thin">
        <color auto="1"/>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style="double">
        <color indexed="64"/>
      </top>
      <bottom style="medium">
        <color indexed="64"/>
      </bottom>
      <diagonal/>
    </border>
    <border>
      <left/>
      <right style="thin">
        <color auto="1"/>
      </right>
      <top style="double">
        <color indexed="64"/>
      </top>
      <bottom style="medium">
        <color auto="1"/>
      </bottom>
      <diagonal/>
    </border>
    <border>
      <left style="thin">
        <color auto="1"/>
      </left>
      <right style="thin">
        <color auto="1"/>
      </right>
      <top style="double">
        <color indexed="64"/>
      </top>
      <bottom style="medium">
        <color auto="1"/>
      </bottom>
      <diagonal/>
    </border>
    <border>
      <left style="thin">
        <color auto="1"/>
      </left>
      <right/>
      <top style="double">
        <color indexed="64"/>
      </top>
      <bottom style="medium">
        <color auto="1"/>
      </bottom>
      <diagonal/>
    </border>
    <border>
      <left/>
      <right style="double">
        <color auto="1"/>
      </right>
      <top style="double">
        <color auto="1"/>
      </top>
      <bottom style="medium">
        <color auto="1"/>
      </bottom>
      <diagonal/>
    </border>
    <border>
      <left/>
      <right style="thin">
        <color indexed="64"/>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bottom style="thin">
        <color indexed="64"/>
      </bottom>
      <diagonal/>
    </border>
  </borders>
  <cellStyleXfs count="24">
    <xf numFmtId="0" fontId="0" fillId="0" borderId="0"/>
    <xf numFmtId="164" fontId="1" fillId="0" borderId="0" applyFont="0" applyFill="0" applyBorder="0" applyAlignment="0" applyProtection="0"/>
    <xf numFmtId="0" fontId="12" fillId="0" borderId="0"/>
    <xf numFmtId="0" fontId="20" fillId="0" borderId="0"/>
    <xf numFmtId="0" fontId="20" fillId="0" borderId="0"/>
    <xf numFmtId="0" fontId="22" fillId="0" borderId="0"/>
    <xf numFmtId="0" fontId="22" fillId="0" borderId="0"/>
    <xf numFmtId="0" fontId="24" fillId="0" borderId="0"/>
    <xf numFmtId="0" fontId="33" fillId="0" borderId="0"/>
    <xf numFmtId="0" fontId="33" fillId="0" borderId="0"/>
    <xf numFmtId="0" fontId="41" fillId="0" borderId="0"/>
    <xf numFmtId="0" fontId="20" fillId="0" borderId="0"/>
    <xf numFmtId="0" fontId="20" fillId="0" borderId="0" applyNumberFormat="0" applyFill="0" applyBorder="0" applyAlignment="0" applyProtection="0"/>
    <xf numFmtId="0" fontId="22" fillId="0" borderId="0"/>
    <xf numFmtId="0" fontId="1" fillId="0" borderId="0"/>
    <xf numFmtId="0" fontId="1" fillId="0" borderId="0"/>
    <xf numFmtId="0" fontId="1" fillId="0" borderId="0"/>
    <xf numFmtId="0" fontId="11" fillId="0" borderId="0" applyNumberFormat="0" applyFill="0" applyBorder="0" applyAlignment="0" applyProtection="0"/>
    <xf numFmtId="0" fontId="1" fillId="0" borderId="0"/>
    <xf numFmtId="0" fontId="22" fillId="0" borderId="0"/>
    <xf numFmtId="0" fontId="1" fillId="0" borderId="0"/>
    <xf numFmtId="0" fontId="1" fillId="0" borderId="0"/>
    <xf numFmtId="164" fontId="1" fillId="0" borderId="0" applyFont="0" applyFill="0" applyBorder="0" applyAlignment="0" applyProtection="0"/>
    <xf numFmtId="0" fontId="1" fillId="0" borderId="0"/>
  </cellStyleXfs>
  <cellXfs count="805">
    <xf numFmtId="0" fontId="0" fillId="0" borderId="0" xfId="0"/>
    <xf numFmtId="0" fontId="0" fillId="0" borderId="0" xfId="0"/>
    <xf numFmtId="0" fontId="5" fillId="0" borderId="3" xfId="0" applyFont="1" applyBorder="1" applyAlignment="1">
      <alignment vertical="center" wrapText="1"/>
    </xf>
    <xf numFmtId="0" fontId="5" fillId="0" borderId="3" xfId="0" applyFont="1" applyBorder="1" applyAlignment="1">
      <alignment horizontal="left" vertical="center" wrapText="1"/>
    </xf>
    <xf numFmtId="0" fontId="6" fillId="0" borderId="3" xfId="0" applyFont="1" applyBorder="1" applyAlignment="1">
      <alignment vertical="center" wrapText="1"/>
    </xf>
    <xf numFmtId="0" fontId="5" fillId="0" borderId="3" xfId="0" applyFont="1" applyFill="1" applyBorder="1" applyAlignment="1">
      <alignment horizontal="left" vertical="center" wrapText="1"/>
    </xf>
    <xf numFmtId="0" fontId="5" fillId="0" borderId="3" xfId="0" applyFont="1" applyFill="1" applyBorder="1" applyAlignment="1">
      <alignment vertical="center" wrapText="1"/>
    </xf>
    <xf numFmtId="0" fontId="6" fillId="0" borderId="3" xfId="0" applyFont="1" applyFill="1" applyBorder="1" applyAlignment="1">
      <alignment horizontal="left" vertical="center" wrapText="1"/>
    </xf>
    <xf numFmtId="0" fontId="6" fillId="0" borderId="3" xfId="0" applyFont="1" applyBorder="1" applyAlignment="1">
      <alignment horizontal="left" vertical="center" wrapText="1"/>
    </xf>
    <xf numFmtId="0" fontId="5" fillId="0" borderId="3" xfId="0" applyFont="1" applyBorder="1" applyAlignment="1">
      <alignment wrapText="1"/>
    </xf>
    <xf numFmtId="0" fontId="0" fillId="0" borderId="0" xfId="0" applyAlignment="1">
      <alignment wrapText="1"/>
    </xf>
    <xf numFmtId="0" fontId="5" fillId="0" borderId="0" xfId="0" applyFont="1" applyFill="1" applyBorder="1" applyAlignment="1">
      <alignment vertical="center" wrapText="1"/>
    </xf>
    <xf numFmtId="0" fontId="5" fillId="0" borderId="0" xfId="0" applyFont="1" applyAlignment="1">
      <alignment horizontal="left" vertical="center" wrapText="1"/>
    </xf>
    <xf numFmtId="0" fontId="5" fillId="0" borderId="0" xfId="0" applyFont="1"/>
    <xf numFmtId="0" fontId="12" fillId="2" borderId="5" xfId="2" applyFill="1" applyBorder="1"/>
    <xf numFmtId="0" fontId="12" fillId="2" borderId="0" xfId="2" applyFill="1"/>
    <xf numFmtId="0" fontId="12" fillId="0" borderId="0" xfId="2"/>
    <xf numFmtId="0" fontId="13" fillId="0" borderId="0" xfId="0" applyFont="1" applyFill="1" applyBorder="1" applyAlignment="1">
      <alignment vertical="center" wrapText="1"/>
    </xf>
    <xf numFmtId="0" fontId="0" fillId="0" borderId="0" xfId="0" applyFill="1"/>
    <xf numFmtId="0" fontId="0" fillId="0" borderId="0" xfId="0" applyFont="1" applyFill="1" applyAlignment="1">
      <alignment vertical="center" wrapText="1"/>
    </xf>
    <xf numFmtId="0" fontId="0" fillId="0" borderId="0" xfId="0" applyFont="1" applyFill="1" applyAlignment="1">
      <alignment horizontal="left" vertical="center" wrapText="1"/>
    </xf>
    <xf numFmtId="0" fontId="0" fillId="0" borderId="0" xfId="0" applyFont="1" applyFill="1" applyAlignment="1">
      <alignment horizontal="left" wrapText="1"/>
    </xf>
    <xf numFmtId="0" fontId="5" fillId="0" borderId="0" xfId="0" applyFont="1" applyFill="1" applyAlignment="1">
      <alignment vertical="center" wrapText="1"/>
    </xf>
    <xf numFmtId="0" fontId="6" fillId="0" borderId="0" xfId="0" applyFont="1" applyFill="1" applyAlignment="1">
      <alignment vertical="center" wrapText="1"/>
    </xf>
    <xf numFmtId="0" fontId="5" fillId="0" borderId="0" xfId="0" quotePrefix="1" applyFont="1" applyFill="1" applyAlignment="1">
      <alignment vertical="center" wrapText="1"/>
    </xf>
    <xf numFmtId="49" fontId="5" fillId="0" borderId="0" xfId="0" quotePrefix="1" applyNumberFormat="1" applyFont="1" applyFill="1" applyAlignment="1">
      <alignment vertical="center" wrapText="1"/>
    </xf>
    <xf numFmtId="0" fontId="0" fillId="0" borderId="0" xfId="0" quotePrefix="1" applyFont="1" applyFill="1" applyAlignment="1">
      <alignment vertical="center" wrapText="1"/>
    </xf>
    <xf numFmtId="0" fontId="6" fillId="0" borderId="0" xfId="0" quotePrefix="1" applyFont="1" applyFill="1" applyAlignment="1">
      <alignment vertical="center" wrapText="1"/>
    </xf>
    <xf numFmtId="0" fontId="2" fillId="0" borderId="0" xfId="0" applyFont="1" applyFill="1" applyAlignment="1">
      <alignment vertical="center" wrapText="1"/>
    </xf>
    <xf numFmtId="0" fontId="0" fillId="0" borderId="3" xfId="0" applyFont="1" applyFill="1" applyBorder="1" applyAlignment="1">
      <alignment horizontal="center" wrapText="1"/>
    </xf>
    <xf numFmtId="0" fontId="5" fillId="0" borderId="3" xfId="0" applyFont="1" applyFill="1" applyBorder="1" applyAlignment="1">
      <alignment horizontal="center" wrapText="1"/>
    </xf>
    <xf numFmtId="0" fontId="20" fillId="0" borderId="0" xfId="3"/>
    <xf numFmtId="0" fontId="21" fillId="0" borderId="0" xfId="4" applyFont="1" applyAlignment="1">
      <alignment horizontal="right" vertical="center"/>
    </xf>
    <xf numFmtId="0" fontId="25" fillId="0" borderId="0" xfId="5" applyFont="1" applyAlignment="1">
      <alignment horizontal="center" vertical="top"/>
    </xf>
    <xf numFmtId="0" fontId="26" fillId="3" borderId="7" xfId="5" applyFont="1" applyFill="1" applyBorder="1" applyAlignment="1">
      <alignment horizontal="center" vertical="top" wrapText="1"/>
    </xf>
    <xf numFmtId="0" fontId="28" fillId="0" borderId="7" xfId="6" applyFont="1" applyFill="1" applyBorder="1" applyAlignment="1">
      <alignment vertical="top"/>
    </xf>
    <xf numFmtId="0" fontId="23" fillId="0" borderId="0" xfId="5" applyFont="1" applyAlignment="1">
      <alignment horizontal="center" vertical="top"/>
    </xf>
    <xf numFmtId="49" fontId="29" fillId="0" borderId="8" xfId="7" applyNumberFormat="1" applyFont="1" applyFill="1" applyBorder="1" applyAlignment="1">
      <alignment vertical="top"/>
    </xf>
    <xf numFmtId="0" fontId="24" fillId="0" borderId="0" xfId="5" applyFont="1" applyAlignment="1">
      <alignment horizontal="center" vertical="top"/>
    </xf>
    <xf numFmtId="0" fontId="28" fillId="0" borderId="9" xfId="6" applyFont="1" applyFill="1" applyBorder="1" applyAlignment="1">
      <alignment vertical="top"/>
    </xf>
    <xf numFmtId="49" fontId="29" fillId="0" borderId="9" xfId="7" applyNumberFormat="1" applyFont="1" applyFill="1" applyBorder="1" applyAlignment="1">
      <alignment vertical="top"/>
    </xf>
    <xf numFmtId="0" fontId="28" fillId="0" borderId="10" xfId="5" applyFont="1" applyFill="1" applyBorder="1" applyAlignment="1">
      <alignment vertical="top"/>
    </xf>
    <xf numFmtId="0" fontId="20" fillId="0" borderId="0" xfId="3" applyFill="1"/>
    <xf numFmtId="49" fontId="29" fillId="0" borderId="10" xfId="7" applyNumberFormat="1" applyFont="1" applyFill="1" applyBorder="1" applyAlignment="1">
      <alignment vertical="top"/>
    </xf>
    <xf numFmtId="0" fontId="30" fillId="0" borderId="0" xfId="3" applyFont="1"/>
    <xf numFmtId="0" fontId="26" fillId="3" borderId="8" xfId="5" applyFont="1" applyFill="1" applyBorder="1" applyAlignment="1">
      <alignment horizontal="center" vertical="top" wrapText="1"/>
    </xf>
    <xf numFmtId="49" fontId="29" fillId="0" borderId="7" xfId="7" applyNumberFormat="1" applyFont="1" applyFill="1" applyBorder="1" applyAlignment="1">
      <alignment vertical="top"/>
    </xf>
    <xf numFmtId="49" fontId="29" fillId="0" borderId="0" xfId="7" applyNumberFormat="1" applyFont="1" applyFill="1" applyBorder="1" applyAlignment="1">
      <alignment vertical="top"/>
    </xf>
    <xf numFmtId="0" fontId="28" fillId="0" borderId="0" xfId="5" applyFont="1" applyAlignment="1">
      <alignment horizontal="center" vertical="top"/>
    </xf>
    <xf numFmtId="49" fontId="29" fillId="0" borderId="11" xfId="7" applyNumberFormat="1" applyFont="1" applyFill="1" applyBorder="1" applyAlignment="1">
      <alignment vertical="top"/>
    </xf>
    <xf numFmtId="49" fontId="29" fillId="0" borderId="12" xfId="7" applyNumberFormat="1" applyFont="1" applyFill="1" applyBorder="1" applyAlignment="1">
      <alignment vertical="top"/>
    </xf>
    <xf numFmtId="49" fontId="29" fillId="0" borderId="13" xfId="7" applyNumberFormat="1" applyFont="1" applyFill="1" applyBorder="1" applyAlignment="1">
      <alignment vertical="top"/>
    </xf>
    <xf numFmtId="49" fontId="29" fillId="0" borderId="14" xfId="7" applyNumberFormat="1" applyFont="1" applyFill="1" applyBorder="1" applyAlignment="1">
      <alignment vertical="top"/>
    </xf>
    <xf numFmtId="49" fontId="29" fillId="0" borderId="15" xfId="7" applyNumberFormat="1" applyFont="1" applyFill="1" applyBorder="1" applyAlignment="1">
      <alignment vertical="top"/>
    </xf>
    <xf numFmtId="0" fontId="31" fillId="0" borderId="14" xfId="0" applyFont="1" applyFill="1" applyBorder="1" applyAlignment="1">
      <alignment vertical="center"/>
    </xf>
    <xf numFmtId="0" fontId="20" fillId="0" borderId="0" xfId="3" applyFill="1" applyBorder="1"/>
    <xf numFmtId="0" fontId="31" fillId="0" borderId="15" xfId="0" applyFont="1" applyFill="1" applyBorder="1" applyAlignment="1">
      <alignment vertical="center"/>
    </xf>
    <xf numFmtId="0" fontId="20" fillId="4" borderId="0" xfId="3" applyFill="1"/>
    <xf numFmtId="0" fontId="31" fillId="0" borderId="0" xfId="3" applyFont="1" applyFill="1"/>
    <xf numFmtId="0" fontId="28" fillId="0" borderId="15" xfId="3" applyFont="1" applyFill="1" applyBorder="1"/>
    <xf numFmtId="49" fontId="28" fillId="0" borderId="14" xfId="7" applyNumberFormat="1" applyFont="1" applyFill="1" applyBorder="1" applyAlignment="1">
      <alignment vertical="top"/>
    </xf>
    <xf numFmtId="49" fontId="28" fillId="0" borderId="15" xfId="7" applyNumberFormat="1" applyFont="1" applyFill="1" applyBorder="1" applyAlignment="1">
      <alignment vertical="top"/>
    </xf>
    <xf numFmtId="49" fontId="31" fillId="0" borderId="14" xfId="7" applyNumberFormat="1" applyFont="1" applyFill="1" applyBorder="1" applyAlignment="1">
      <alignment vertical="top"/>
    </xf>
    <xf numFmtId="0" fontId="28" fillId="0" borderId="14" xfId="3" applyFont="1" applyFill="1" applyBorder="1"/>
    <xf numFmtId="0" fontId="20" fillId="0" borderId="14" xfId="3" applyFill="1" applyBorder="1"/>
    <xf numFmtId="0" fontId="20" fillId="0" borderId="15" xfId="3" applyFill="1" applyBorder="1"/>
    <xf numFmtId="0" fontId="20" fillId="0" borderId="16" xfId="3" applyFill="1" applyBorder="1"/>
    <xf numFmtId="49" fontId="29" fillId="0" borderId="17" xfId="7" applyNumberFormat="1" applyFont="1" applyFill="1" applyBorder="1" applyAlignment="1">
      <alignment vertical="top"/>
    </xf>
    <xf numFmtId="0" fontId="20" fillId="0" borderId="18" xfId="3" applyFill="1" applyBorder="1"/>
    <xf numFmtId="0" fontId="20" fillId="0" borderId="0" xfId="5" applyFont="1" applyFill="1" applyBorder="1" applyAlignment="1">
      <alignment vertical="top"/>
    </xf>
    <xf numFmtId="0" fontId="20" fillId="0" borderId="0" xfId="5" applyFont="1" applyFill="1" applyAlignment="1">
      <alignment vertical="top"/>
    </xf>
    <xf numFmtId="0" fontId="31" fillId="2" borderId="0" xfId="0" applyFont="1" applyFill="1"/>
    <xf numFmtId="0" fontId="23" fillId="2" borderId="0" xfId="0" applyFont="1" applyFill="1"/>
    <xf numFmtId="0" fontId="31" fillId="2" borderId="0" xfId="0" applyFont="1" applyFill="1" applyAlignment="1">
      <alignment horizontal="right"/>
    </xf>
    <xf numFmtId="1" fontId="26" fillId="5" borderId="19" xfId="8" quotePrefix="1" applyNumberFormat="1" applyFont="1" applyFill="1" applyBorder="1" applyAlignment="1">
      <alignment horizontal="center" vertical="center"/>
    </xf>
    <xf numFmtId="3" fontId="37" fillId="2" borderId="22" xfId="0" applyNumberFormat="1" applyFont="1" applyFill="1" applyBorder="1" applyAlignment="1">
      <alignment horizontal="right" vertical="center"/>
    </xf>
    <xf numFmtId="3" fontId="37" fillId="2" borderId="23" xfId="0" applyNumberFormat="1" applyFont="1" applyFill="1" applyBorder="1" applyAlignment="1">
      <alignment horizontal="right" vertical="center"/>
    </xf>
    <xf numFmtId="0" fontId="31" fillId="0" borderId="20" xfId="0" applyFont="1" applyFill="1" applyBorder="1" applyAlignment="1">
      <alignment horizontal="left" vertical="center"/>
    </xf>
    <xf numFmtId="3" fontId="31" fillId="2" borderId="3" xfId="0" applyNumberFormat="1" applyFont="1" applyFill="1" applyBorder="1" applyAlignment="1">
      <alignment horizontal="right" vertical="center"/>
    </xf>
    <xf numFmtId="3" fontId="31" fillId="2" borderId="24" xfId="0" applyNumberFormat="1" applyFont="1" applyFill="1" applyBorder="1" applyAlignment="1">
      <alignment horizontal="right" vertical="center"/>
    </xf>
    <xf numFmtId="0" fontId="32" fillId="0" borderId="21" xfId="0" applyFont="1" applyFill="1" applyBorder="1" applyAlignment="1">
      <alignment horizontal="left" vertical="center" wrapText="1"/>
    </xf>
    <xf numFmtId="3" fontId="31" fillId="2" borderId="4" xfId="0" applyNumberFormat="1" applyFont="1" applyFill="1" applyBorder="1" applyAlignment="1">
      <alignment horizontal="right" vertical="center"/>
    </xf>
    <xf numFmtId="3" fontId="31" fillId="2" borderId="29" xfId="0" applyNumberFormat="1" applyFont="1" applyFill="1" applyBorder="1" applyAlignment="1">
      <alignment horizontal="right" vertical="center"/>
    </xf>
    <xf numFmtId="3" fontId="31" fillId="2" borderId="4" xfId="0" quotePrefix="1" applyNumberFormat="1" applyFont="1" applyFill="1" applyBorder="1" applyAlignment="1">
      <alignment horizontal="right" vertical="center"/>
    </xf>
    <xf numFmtId="0" fontId="32" fillId="0" borderId="31" xfId="0" applyFont="1" applyFill="1" applyBorder="1" applyAlignment="1">
      <alignment horizontal="left" vertical="center" wrapText="1"/>
    </xf>
    <xf numFmtId="3" fontId="31" fillId="2" borderId="32" xfId="0" applyNumberFormat="1" applyFont="1" applyFill="1" applyBorder="1" applyAlignment="1">
      <alignment horizontal="right" vertical="center"/>
    </xf>
    <xf numFmtId="3" fontId="31" fillId="2" borderId="33" xfId="0" applyNumberFormat="1" applyFont="1" applyFill="1" applyBorder="1" applyAlignment="1">
      <alignment horizontal="right" vertical="center"/>
    </xf>
    <xf numFmtId="0" fontId="31" fillId="0" borderId="0" xfId="0" applyFont="1"/>
    <xf numFmtId="0" fontId="31" fillId="2" borderId="0" xfId="0" applyFont="1" applyFill="1" applyBorder="1" applyAlignment="1"/>
    <xf numFmtId="0" fontId="31" fillId="0" borderId="0" xfId="0" applyFont="1" applyFill="1"/>
    <xf numFmtId="0" fontId="31" fillId="0" borderId="0" xfId="0" applyFont="1" applyBorder="1"/>
    <xf numFmtId="0" fontId="0" fillId="2" borderId="12" xfId="0" applyFill="1" applyBorder="1"/>
    <xf numFmtId="0" fontId="40" fillId="2" borderId="0" xfId="8" applyFont="1" applyFill="1" applyBorder="1" applyAlignment="1">
      <alignment horizontal="left"/>
    </xf>
    <xf numFmtId="0" fontId="22" fillId="2" borderId="0" xfId="9" applyFont="1" applyFill="1" applyBorder="1"/>
    <xf numFmtId="0" fontId="21" fillId="2" borderId="0" xfId="10" applyFont="1" applyFill="1" applyBorder="1" applyAlignment="1">
      <alignment horizontal="center"/>
    </xf>
    <xf numFmtId="0" fontId="22" fillId="2" borderId="0" xfId="9" applyFont="1" applyFill="1" applyBorder="1" applyAlignment="1">
      <alignment horizontal="right"/>
    </xf>
    <xf numFmtId="0" fontId="42" fillId="2" borderId="11" xfId="9" applyFont="1" applyFill="1" applyBorder="1" applyAlignment="1">
      <alignment horizontal="center" vertical="center" wrapText="1"/>
    </xf>
    <xf numFmtId="0" fontId="42" fillId="2" borderId="34" xfId="9" applyFont="1" applyFill="1" applyBorder="1" applyAlignment="1">
      <alignment horizontal="center" vertical="center" wrapText="1"/>
    </xf>
    <xf numFmtId="0" fontId="42" fillId="2" borderId="35" xfId="9" applyFont="1" applyFill="1" applyBorder="1" applyAlignment="1">
      <alignment horizontal="center" vertical="center" wrapText="1"/>
    </xf>
    <xf numFmtId="0" fontId="42" fillId="2" borderId="36" xfId="9" applyFont="1" applyFill="1" applyBorder="1" applyAlignment="1">
      <alignment horizontal="center" vertical="center" wrapText="1"/>
    </xf>
    <xf numFmtId="0" fontId="42" fillId="2" borderId="37" xfId="9" applyFont="1" applyFill="1" applyBorder="1" applyAlignment="1">
      <alignment horizontal="center" vertical="center" wrapText="1"/>
    </xf>
    <xf numFmtId="0" fontId="22" fillId="2" borderId="38" xfId="9" applyFont="1" applyFill="1" applyBorder="1" applyAlignment="1">
      <alignment vertical="top" wrapText="1"/>
    </xf>
    <xf numFmtId="165" fontId="22" fillId="2" borderId="38" xfId="1" applyNumberFormat="1" applyFont="1" applyFill="1" applyBorder="1" applyAlignment="1">
      <alignment vertical="top" wrapText="1"/>
    </xf>
    <xf numFmtId="0" fontId="22" fillId="2" borderId="39" xfId="9" applyFont="1" applyFill="1" applyBorder="1" applyAlignment="1">
      <alignment vertical="top" wrapText="1"/>
    </xf>
    <xf numFmtId="165" fontId="22" fillId="2" borderId="39" xfId="1" applyNumberFormat="1" applyFont="1" applyFill="1" applyBorder="1" applyAlignment="1">
      <alignment vertical="top" wrapText="1"/>
    </xf>
    <xf numFmtId="0" fontId="42" fillId="2" borderId="39" xfId="9" applyFont="1" applyFill="1" applyBorder="1" applyAlignment="1">
      <alignment vertical="top" wrapText="1"/>
    </xf>
    <xf numFmtId="165" fontId="42" fillId="2" borderId="39" xfId="1" applyNumberFormat="1" applyFont="1" applyFill="1" applyBorder="1" applyAlignment="1">
      <alignment vertical="top" wrapText="1"/>
    </xf>
    <xf numFmtId="0" fontId="43" fillId="2" borderId="40" xfId="9" applyFont="1" applyFill="1" applyBorder="1" applyAlignment="1">
      <alignment vertical="top" wrapText="1"/>
    </xf>
    <xf numFmtId="165" fontId="43" fillId="2" borderId="40" xfId="1" applyNumberFormat="1" applyFont="1" applyFill="1" applyBorder="1" applyAlignment="1">
      <alignment vertical="top" wrapText="1"/>
    </xf>
    <xf numFmtId="0" fontId="2" fillId="0" borderId="0" xfId="0" applyFont="1"/>
    <xf numFmtId="49" fontId="0" fillId="0" borderId="0" xfId="0" applyNumberFormat="1" applyFont="1"/>
    <xf numFmtId="0" fontId="0" fillId="0" borderId="3" xfId="0" applyBorder="1"/>
    <xf numFmtId="0" fontId="0" fillId="0" borderId="3" xfId="0" applyFont="1" applyBorder="1" applyAlignment="1">
      <alignment horizontal="center" vertical="center"/>
    </xf>
    <xf numFmtId="0" fontId="5" fillId="0" borderId="3" xfId="0" applyFont="1" applyFill="1" applyBorder="1" applyAlignment="1">
      <alignment horizontal="center" vertical="center"/>
    </xf>
    <xf numFmtId="0" fontId="0" fillId="0" borderId="3" xfId="0" applyBorder="1" applyAlignment="1">
      <alignment horizontal="left" vertical="center" wrapText="1"/>
    </xf>
    <xf numFmtId="166" fontId="5" fillId="2" borderId="3" xfId="0" applyNumberFormat="1" applyFont="1" applyFill="1" applyBorder="1" applyAlignment="1">
      <alignment horizontal="right" vertical="center"/>
    </xf>
    <xf numFmtId="166" fontId="5" fillId="0" borderId="3" xfId="0" applyNumberFormat="1" applyFont="1" applyFill="1" applyBorder="1" applyAlignment="1">
      <alignment horizontal="right" vertical="center"/>
    </xf>
    <xf numFmtId="0" fontId="0" fillId="0" borderId="3" xfId="0" applyFill="1" applyBorder="1" applyAlignment="1">
      <alignment horizontal="left" vertical="center" wrapText="1"/>
    </xf>
    <xf numFmtId="166" fontId="0" fillId="2" borderId="3" xfId="0" applyNumberFormat="1" applyFill="1" applyBorder="1" applyAlignment="1">
      <alignment horizontal="right" vertical="center"/>
    </xf>
    <xf numFmtId="2" fontId="0" fillId="0" borderId="0" xfId="0" applyNumberFormat="1"/>
    <xf numFmtId="0" fontId="0" fillId="2" borderId="0" xfId="0" applyFill="1"/>
    <xf numFmtId="0" fontId="5" fillId="0" borderId="0" xfId="0" applyFont="1" applyFill="1"/>
    <xf numFmtId="0" fontId="5" fillId="0" borderId="3" xfId="0" applyFont="1" applyFill="1" applyBorder="1"/>
    <xf numFmtId="0" fontId="5" fillId="0" borderId="3" xfId="0" applyFont="1" applyFill="1" applyBorder="1" applyAlignment="1">
      <alignment wrapText="1"/>
    </xf>
    <xf numFmtId="166" fontId="5" fillId="0" borderId="3" xfId="0" applyNumberFormat="1" applyFont="1" applyFill="1" applyBorder="1"/>
    <xf numFmtId="166" fontId="5" fillId="0" borderId="41" xfId="0" applyNumberFormat="1" applyFont="1" applyFill="1" applyBorder="1"/>
    <xf numFmtId="0" fontId="6" fillId="0" borderId="0" xfId="0" applyFont="1" applyFill="1"/>
    <xf numFmtId="49" fontId="5" fillId="0" borderId="0" xfId="0" applyNumberFormat="1" applyFont="1" applyFill="1"/>
    <xf numFmtId="0" fontId="46" fillId="0" borderId="3" xfId="11" applyFont="1" applyFill="1" applyBorder="1" applyAlignment="1">
      <alignment horizontal="left" vertical="center"/>
    </xf>
    <xf numFmtId="0" fontId="46" fillId="0" borderId="3" xfId="11" applyFont="1" applyFill="1" applyBorder="1" applyAlignment="1">
      <alignment horizontal="center"/>
    </xf>
    <xf numFmtId="167" fontId="20" fillId="0" borderId="3" xfId="12" applyNumberFormat="1" applyFont="1" applyFill="1" applyBorder="1" applyAlignment="1">
      <alignment horizontal="right" vertical="center"/>
    </xf>
    <xf numFmtId="3" fontId="46" fillId="0" borderId="3" xfId="13" applyNumberFormat="1" applyFont="1" applyFill="1" applyBorder="1" applyAlignment="1">
      <alignment horizontal="left" vertical="center" wrapText="1"/>
    </xf>
    <xf numFmtId="0" fontId="5" fillId="0" borderId="0" xfId="0" applyFont="1" applyFill="1" applyAlignment="1">
      <alignment wrapText="1"/>
    </xf>
    <xf numFmtId="0" fontId="2" fillId="0" borderId="1" xfId="14" applyFont="1" applyBorder="1" applyAlignment="1">
      <alignment vertical="center"/>
    </xf>
    <xf numFmtId="0" fontId="2" fillId="0" borderId="6" xfId="14" applyFont="1" applyBorder="1" applyAlignment="1">
      <alignment vertical="center" wrapText="1"/>
    </xf>
    <xf numFmtId="0" fontId="2" fillId="0" borderId="2" xfId="14" applyFont="1" applyBorder="1" applyAlignment="1">
      <alignment vertical="center" wrapText="1"/>
    </xf>
    <xf numFmtId="0" fontId="1" fillId="0" borderId="0" xfId="14"/>
    <xf numFmtId="0" fontId="1" fillId="0" borderId="0" xfId="14" applyAlignment="1">
      <alignment horizontal="center" vertical="center"/>
    </xf>
    <xf numFmtId="0" fontId="2" fillId="6" borderId="3" xfId="15" applyFont="1" applyFill="1" applyBorder="1"/>
    <xf numFmtId="0" fontId="2" fillId="6" borderId="3" xfId="15" applyFont="1" applyFill="1" applyBorder="1" applyAlignment="1">
      <alignment horizontal="center" vertical="center" wrapText="1"/>
    </xf>
    <xf numFmtId="0" fontId="1" fillId="0" borderId="3" xfId="14" applyBorder="1"/>
    <xf numFmtId="168" fontId="1" fillId="0" borderId="3" xfId="1" applyNumberFormat="1" applyFont="1" applyBorder="1"/>
    <xf numFmtId="169" fontId="1" fillId="0" borderId="3" xfId="1" applyNumberFormat="1" applyFont="1" applyBorder="1"/>
    <xf numFmtId="169" fontId="1" fillId="0" borderId="3" xfId="14" applyNumberFormat="1" applyBorder="1"/>
    <xf numFmtId="43" fontId="1" fillId="0" borderId="3" xfId="14" applyNumberFormat="1" applyBorder="1"/>
    <xf numFmtId="0" fontId="0" fillId="0" borderId="0" xfId="16" applyFont="1"/>
    <xf numFmtId="0" fontId="0" fillId="0" borderId="0" xfId="0" applyAlignment="1"/>
    <xf numFmtId="0" fontId="50" fillId="0" borderId="3" xfId="0" applyFont="1" applyBorder="1" applyAlignment="1">
      <alignment horizontal="left" vertical="center" wrapText="1"/>
    </xf>
    <xf numFmtId="0" fontId="5" fillId="0" borderId="3" xfId="0" applyFont="1" applyFill="1" applyBorder="1" applyAlignment="1">
      <alignment vertical="center"/>
    </xf>
    <xf numFmtId="166" fontId="5" fillId="0" borderId="3" xfId="0" applyNumberFormat="1" applyFont="1" applyFill="1" applyBorder="1" applyAlignment="1">
      <alignment vertical="center"/>
    </xf>
    <xf numFmtId="0" fontId="5" fillId="0" borderId="3" xfId="0" applyFont="1" applyFill="1" applyBorder="1" applyAlignment="1">
      <alignment horizontal="right" vertical="center"/>
    </xf>
    <xf numFmtId="0" fontId="5" fillId="0" borderId="0" xfId="0" applyFont="1" applyAlignment="1">
      <alignment wrapText="1"/>
    </xf>
    <xf numFmtId="0" fontId="5" fillId="0" borderId="0" xfId="0" applyFont="1" applyAlignment="1">
      <alignment horizontal="right"/>
    </xf>
    <xf numFmtId="2" fontId="6" fillId="7" borderId="3" xfId="0" applyNumberFormat="1" applyFont="1" applyFill="1" applyBorder="1" applyAlignment="1">
      <alignment horizontal="center" vertical="center" wrapText="1"/>
    </xf>
    <xf numFmtId="2" fontId="5" fillId="0" borderId="3" xfId="0" applyNumberFormat="1" applyFont="1" applyFill="1" applyBorder="1" applyAlignment="1">
      <alignment vertical="center"/>
    </xf>
    <xf numFmtId="167" fontId="5" fillId="0" borderId="3" xfId="0" applyNumberFormat="1" applyFont="1" applyFill="1" applyBorder="1" applyAlignment="1">
      <alignment vertical="center"/>
    </xf>
    <xf numFmtId="0" fontId="50" fillId="0" borderId="3" xfId="0" applyFont="1" applyBorder="1" applyAlignment="1">
      <alignment wrapText="1"/>
    </xf>
    <xf numFmtId="166" fontId="5" fillId="0" borderId="3" xfId="0" applyNumberFormat="1" applyFont="1" applyFill="1" applyBorder="1" applyAlignment="1">
      <alignment vertical="center" wrapText="1"/>
    </xf>
    <xf numFmtId="0" fontId="5" fillId="0" borderId="0" xfId="0" applyFont="1" applyBorder="1" applyAlignment="1">
      <alignment wrapText="1"/>
    </xf>
    <xf numFmtId="0" fontId="5" fillId="0" borderId="0" xfId="0" applyFont="1" applyFill="1" applyBorder="1" applyAlignment="1">
      <alignment horizontal="right" wrapText="1"/>
    </xf>
    <xf numFmtId="2" fontId="5" fillId="0" borderId="3" xfId="0" applyNumberFormat="1" applyFont="1" applyFill="1" applyBorder="1" applyAlignment="1">
      <alignment horizontal="right" vertical="center"/>
    </xf>
    <xf numFmtId="0" fontId="52" fillId="0" borderId="3" xfId="0" applyFont="1" applyBorder="1" applyAlignment="1">
      <alignment wrapText="1"/>
    </xf>
    <xf numFmtId="0" fontId="6" fillId="0" borderId="3" xfId="0" applyFont="1" applyFill="1" applyBorder="1" applyAlignment="1">
      <alignment horizontal="center" vertical="center" wrapText="1"/>
    </xf>
    <xf numFmtId="0" fontId="51" fillId="0" borderId="3" xfId="0" applyFont="1" applyFill="1" applyBorder="1" applyAlignment="1">
      <alignment horizontal="left" vertical="center" wrapText="1"/>
    </xf>
    <xf numFmtId="166" fontId="5" fillId="0" borderId="0" xfId="0" applyNumberFormat="1" applyFont="1"/>
    <xf numFmtId="49" fontId="5" fillId="0" borderId="3" xfId="0" applyNumberFormat="1" applyFont="1" applyFill="1" applyBorder="1" applyAlignment="1">
      <alignment horizontal="left" vertical="center" wrapText="1" indent="1"/>
    </xf>
    <xf numFmtId="0" fontId="50" fillId="0" borderId="3" xfId="0" applyFont="1" applyFill="1" applyBorder="1" applyAlignment="1">
      <alignment horizontal="left" vertical="center" wrapText="1"/>
    </xf>
    <xf numFmtId="0" fontId="6" fillId="0" borderId="0" xfId="0" applyFont="1" applyAlignment="1">
      <alignment vertical="center"/>
    </xf>
    <xf numFmtId="0" fontId="5" fillId="0" borderId="0" xfId="0" applyFont="1" applyAlignment="1"/>
    <xf numFmtId="0" fontId="0" fillId="0" borderId="0" xfId="0" applyAlignment="1">
      <alignment vertical="center" wrapText="1"/>
    </xf>
    <xf numFmtId="0" fontId="11" fillId="0" borderId="0" xfId="17" applyAlignment="1">
      <alignment vertical="center"/>
    </xf>
    <xf numFmtId="166" fontId="5" fillId="0" borderId="0" xfId="0" applyNumberFormat="1" applyFont="1" applyFill="1" applyBorder="1" applyAlignment="1">
      <alignment horizontal="right" wrapText="1"/>
    </xf>
    <xf numFmtId="166" fontId="5" fillId="0" borderId="0" xfId="0" applyNumberFormat="1" applyFont="1" applyFill="1"/>
    <xf numFmtId="49" fontId="5" fillId="0" borderId="0" xfId="0" applyNumberFormat="1" applyFont="1"/>
    <xf numFmtId="0" fontId="5" fillId="0" borderId="4" xfId="0" applyFont="1" applyBorder="1" applyAlignment="1">
      <alignment horizontal="center" vertical="center" wrapText="1"/>
    </xf>
    <xf numFmtId="0" fontId="5" fillId="0" borderId="4" xfId="0" applyFont="1" applyFill="1" applyBorder="1" applyAlignment="1">
      <alignment horizontal="center" vertical="center" wrapText="1"/>
    </xf>
    <xf numFmtId="0" fontId="5" fillId="0" borderId="3" xfId="0" applyFont="1" applyBorder="1"/>
    <xf numFmtId="14" fontId="5" fillId="0" borderId="3" xfId="0" applyNumberFormat="1" applyFont="1" applyBorder="1" applyAlignment="1">
      <alignment horizontal="right"/>
    </xf>
    <xf numFmtId="170" fontId="5" fillId="0" borderId="3" xfId="0" applyNumberFormat="1" applyFont="1" applyBorder="1"/>
    <xf numFmtId="3" fontId="5" fillId="0" borderId="3" xfId="0" applyNumberFormat="1" applyFont="1" applyBorder="1"/>
    <xf numFmtId="171" fontId="5" fillId="0" borderId="3" xfId="0" applyNumberFormat="1" applyFont="1" applyBorder="1"/>
    <xf numFmtId="172" fontId="5" fillId="0" borderId="0" xfId="0" applyNumberFormat="1" applyFont="1" applyBorder="1" applyAlignment="1">
      <alignment horizontal="right"/>
    </xf>
    <xf numFmtId="170" fontId="5" fillId="0" borderId="0" xfId="0" applyNumberFormat="1" applyFont="1" applyBorder="1"/>
    <xf numFmtId="3" fontId="5" fillId="0" borderId="0" xfId="0" applyNumberFormat="1" applyFont="1" applyBorder="1"/>
    <xf numFmtId="0" fontId="0" fillId="0" borderId="0" xfId="0" applyFont="1" applyAlignment="1">
      <alignment vertical="center"/>
    </xf>
    <xf numFmtId="3" fontId="0" fillId="0" borderId="0" xfId="0" applyNumberFormat="1"/>
    <xf numFmtId="0" fontId="5" fillId="0" borderId="0" xfId="0" applyFont="1" applyAlignment="1">
      <alignment vertical="center"/>
    </xf>
    <xf numFmtId="0" fontId="6" fillId="0" borderId="16" xfId="0" applyFont="1" applyBorder="1" applyAlignment="1">
      <alignment vertical="center"/>
    </xf>
    <xf numFmtId="0" fontId="6" fillId="0" borderId="17" xfId="0" applyFont="1" applyBorder="1" applyAlignment="1">
      <alignment vertical="center"/>
    </xf>
    <xf numFmtId="0" fontId="0" fillId="0" borderId="0" xfId="0" applyBorder="1"/>
    <xf numFmtId="0" fontId="5" fillId="0" borderId="0" xfId="0" applyFont="1" applyBorder="1"/>
    <xf numFmtId="0" fontId="0" fillId="0" borderId="0" xfId="0" applyAlignment="1">
      <alignment horizontal="center"/>
    </xf>
    <xf numFmtId="49" fontId="0" fillId="0" borderId="0" xfId="0" applyNumberFormat="1" applyFill="1"/>
    <xf numFmtId="0" fontId="2" fillId="0" borderId="3" xfId="0" applyFont="1" applyFill="1" applyBorder="1"/>
    <xf numFmtId="0" fontId="2" fillId="0" borderId="3" xfId="0" applyFont="1" applyFill="1" applyBorder="1" applyAlignment="1">
      <alignment horizontal="center" vertical="center" wrapText="1"/>
    </xf>
    <xf numFmtId="0" fontId="2" fillId="0" borderId="3" xfId="0" applyFont="1" applyFill="1" applyBorder="1" applyAlignment="1">
      <alignment horizontal="left" vertical="center" wrapText="1"/>
    </xf>
    <xf numFmtId="173" fontId="2" fillId="0" borderId="3" xfId="1" applyNumberFormat="1" applyFont="1" applyFill="1" applyBorder="1" applyAlignment="1">
      <alignment vertical="center"/>
    </xf>
    <xf numFmtId="173" fontId="2" fillId="0" borderId="3" xfId="1" applyNumberFormat="1" applyFont="1" applyFill="1" applyBorder="1" applyAlignment="1">
      <alignment horizontal="right" vertical="center"/>
    </xf>
    <xf numFmtId="0" fontId="0" fillId="0" borderId="3" xfId="0" applyFont="1" applyFill="1" applyBorder="1" applyAlignment="1">
      <alignment horizontal="left" vertical="center" wrapText="1" indent="2"/>
    </xf>
    <xf numFmtId="173" fontId="0" fillId="0" borderId="3" xfId="1" applyNumberFormat="1" applyFont="1" applyFill="1" applyBorder="1" applyAlignment="1">
      <alignment vertical="center"/>
    </xf>
    <xf numFmtId="0" fontId="16" fillId="0" borderId="3" xfId="0" applyFont="1" applyFill="1" applyBorder="1" applyAlignment="1">
      <alignment horizontal="left" vertical="center" wrapText="1"/>
    </xf>
    <xf numFmtId="173" fontId="60" fillId="0" borderId="0" xfId="0" applyNumberFormat="1" applyFont="1" applyFill="1"/>
    <xf numFmtId="0" fontId="60" fillId="0" borderId="0" xfId="0" applyFont="1"/>
    <xf numFmtId="173" fontId="6" fillId="0" borderId="3" xfId="0" applyNumberFormat="1" applyFont="1" applyFill="1" applyBorder="1"/>
    <xf numFmtId="173" fontId="0" fillId="0" borderId="0" xfId="0" applyNumberFormat="1" applyFill="1"/>
    <xf numFmtId="0" fontId="13" fillId="0" borderId="14" xfId="0" applyFont="1" applyFill="1" applyBorder="1" applyAlignment="1">
      <alignment vertical="center" wrapText="1"/>
    </xf>
    <xf numFmtId="14" fontId="0" fillId="0" borderId="0" xfId="0" applyNumberFormat="1" applyFill="1"/>
    <xf numFmtId="0" fontId="2" fillId="0" borderId="4" xfId="0" applyFont="1" applyFill="1" applyBorder="1" applyAlignment="1">
      <alignment horizontal="center" vertical="center" wrapText="1"/>
    </xf>
    <xf numFmtId="0" fontId="2" fillId="0" borderId="0" xfId="0" applyFont="1" applyFill="1" applyBorder="1" applyAlignment="1">
      <alignment horizontal="left" vertical="center" wrapText="1"/>
    </xf>
    <xf numFmtId="173" fontId="2" fillId="0" borderId="0" xfId="1" applyNumberFormat="1" applyFont="1" applyFill="1" applyBorder="1" applyAlignment="1">
      <alignment vertical="center"/>
    </xf>
    <xf numFmtId="174" fontId="60" fillId="0" borderId="0" xfId="0" applyNumberFormat="1" applyFont="1" applyFill="1"/>
    <xf numFmtId="175" fontId="0" fillId="0" borderId="0" xfId="0" applyNumberFormat="1" applyFill="1"/>
    <xf numFmtId="0" fontId="2" fillId="0" borderId="0" xfId="0" applyFont="1" applyFill="1"/>
    <xf numFmtId="0" fontId="2" fillId="0" borderId="3" xfId="0" applyFont="1" applyFill="1" applyBorder="1" applyAlignment="1">
      <alignment horizontal="center" vertical="center" textRotation="90"/>
    </xf>
    <xf numFmtId="165" fontId="2" fillId="0" borderId="3" xfId="1" applyNumberFormat="1" applyFont="1" applyFill="1" applyBorder="1" applyAlignment="1">
      <alignment vertical="center"/>
    </xf>
    <xf numFmtId="165" fontId="2" fillId="0" borderId="3" xfId="1" applyNumberFormat="1" applyFont="1" applyFill="1" applyBorder="1" applyAlignment="1">
      <alignment horizontal="right" vertical="center"/>
    </xf>
    <xf numFmtId="165" fontId="0" fillId="0" borderId="3" xfId="1" applyNumberFormat="1" applyFont="1" applyFill="1" applyBorder="1" applyAlignment="1">
      <alignment vertical="center"/>
    </xf>
    <xf numFmtId="165" fontId="0" fillId="0" borderId="0" xfId="0" applyNumberFormat="1" applyFill="1"/>
    <xf numFmtId="165" fontId="0" fillId="0" borderId="3" xfId="1" applyNumberFormat="1" applyFont="1" applyFill="1" applyBorder="1"/>
    <xf numFmtId="49" fontId="0" fillId="0" borderId="0" xfId="0" applyNumberFormat="1"/>
    <xf numFmtId="1" fontId="61" fillId="0" borderId="1" xfId="0" applyNumberFormat="1" applyFont="1" applyFill="1" applyBorder="1" applyAlignment="1">
      <alignment horizontal="center" vertical="center"/>
    </xf>
    <xf numFmtId="3" fontId="63" fillId="8" borderId="44" xfId="0" applyNumberFormat="1" applyFont="1" applyFill="1" applyBorder="1" applyAlignment="1">
      <alignment horizontal="center" vertical="center" wrapText="1"/>
    </xf>
    <xf numFmtId="3" fontId="61" fillId="0" borderId="20" xfId="0" applyNumberFormat="1" applyFont="1" applyFill="1" applyBorder="1"/>
    <xf numFmtId="3" fontId="21" fillId="0" borderId="3" xfId="0" applyNumberFormat="1" applyFont="1" applyBorder="1"/>
    <xf numFmtId="3" fontId="61" fillId="0" borderId="20" xfId="0" applyNumberFormat="1" applyFont="1" applyBorder="1"/>
    <xf numFmtId="3" fontId="21" fillId="0" borderId="3" xfId="0" applyNumberFormat="1" applyFont="1" applyFill="1" applyBorder="1"/>
    <xf numFmtId="3" fontId="21" fillId="0" borderId="3" xfId="0" applyNumberFormat="1" applyFont="1" applyFill="1" applyBorder="1" applyAlignment="1">
      <alignment horizontal="center"/>
    </xf>
    <xf numFmtId="3" fontId="21" fillId="0" borderId="3" xfId="0" applyNumberFormat="1" applyFont="1" applyBorder="1" applyAlignment="1">
      <alignment horizontal="center"/>
    </xf>
    <xf numFmtId="3" fontId="64" fillId="0" borderId="20" xfId="0" applyNumberFormat="1" applyFont="1" applyBorder="1" applyAlignment="1">
      <alignment horizontal="left" indent="2"/>
    </xf>
    <xf numFmtId="3" fontId="65" fillId="0" borderId="3" xfId="0" applyNumberFormat="1" applyFont="1" applyBorder="1"/>
    <xf numFmtId="3" fontId="65" fillId="0" borderId="3" xfId="0" applyNumberFormat="1" applyFont="1" applyBorder="1" applyAlignment="1">
      <alignment horizontal="center"/>
    </xf>
    <xf numFmtId="3" fontId="64" fillId="0" borderId="20" xfId="0" applyNumberFormat="1" applyFont="1" applyFill="1" applyBorder="1" applyAlignment="1">
      <alignment horizontal="left" indent="2"/>
    </xf>
    <xf numFmtId="3" fontId="61" fillId="0" borderId="47" xfId="0" applyNumberFormat="1" applyFont="1" applyBorder="1"/>
    <xf numFmtId="3" fontId="21" fillId="0" borderId="48" xfId="0" applyNumberFormat="1" applyFont="1" applyBorder="1"/>
    <xf numFmtId="3" fontId="21" fillId="0" borderId="48" xfId="0" applyNumberFormat="1" applyFont="1" applyBorder="1" applyAlignment="1">
      <alignment horizontal="center"/>
    </xf>
    <xf numFmtId="3" fontId="65" fillId="0" borderId="0" xfId="0" applyNumberFormat="1" applyFont="1" applyFill="1" applyBorder="1" applyAlignment="1">
      <alignment horizontal="left" indent="2"/>
    </xf>
    <xf numFmtId="3" fontId="5" fillId="0" borderId="0" xfId="0" applyNumberFormat="1" applyFont="1" applyFill="1" applyBorder="1" applyAlignment="1">
      <alignment horizontal="left" indent="2"/>
    </xf>
    <xf numFmtId="0" fontId="6" fillId="0" borderId="1" xfId="0" applyFont="1" applyBorder="1" applyAlignment="1"/>
    <xf numFmtId="0" fontId="5" fillId="0" borderId="6" xfId="0" applyFont="1" applyBorder="1" applyAlignment="1"/>
    <xf numFmtId="0" fontId="6" fillId="0" borderId="0" xfId="0" applyFont="1" applyBorder="1" applyAlignment="1"/>
    <xf numFmtId="0" fontId="5" fillId="0" borderId="49" xfId="0" applyFont="1" applyBorder="1"/>
    <xf numFmtId="0" fontId="5" fillId="0" borderId="51" xfId="0" applyFont="1" applyBorder="1"/>
    <xf numFmtId="0" fontId="5" fillId="0" borderId="51" xfId="0" applyFont="1" applyBorder="1" applyAlignment="1">
      <alignment horizontal="center" vertical="center"/>
    </xf>
    <xf numFmtId="0" fontId="5" fillId="0" borderId="29" xfId="0" applyFont="1" applyBorder="1" applyAlignment="1">
      <alignment horizontal="center" vertical="center"/>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67" fillId="9" borderId="54" xfId="0" applyFont="1" applyFill="1" applyBorder="1" applyAlignment="1">
      <alignment horizontal="left" vertical="center" wrapText="1"/>
    </xf>
    <xf numFmtId="2" fontId="5" fillId="0" borderId="20" xfId="0" applyNumberFormat="1" applyFont="1" applyBorder="1" applyAlignment="1">
      <alignment horizontal="left"/>
    </xf>
    <xf numFmtId="2" fontId="5" fillId="0" borderId="24" xfId="0" applyNumberFormat="1" applyFont="1" applyBorder="1" applyAlignment="1">
      <alignment horizontal="left"/>
    </xf>
    <xf numFmtId="2" fontId="5" fillId="0" borderId="43" xfId="0" applyNumberFormat="1" applyFont="1" applyBorder="1" applyAlignment="1">
      <alignment horizontal="left"/>
    </xf>
    <xf numFmtId="2" fontId="5" fillId="0" borderId="21" xfId="0" applyNumberFormat="1" applyFont="1" applyBorder="1" applyAlignment="1">
      <alignment horizontal="left"/>
    </xf>
    <xf numFmtId="2" fontId="5" fillId="0" borderId="54" xfId="0" applyNumberFormat="1" applyFont="1" applyBorder="1" applyAlignment="1">
      <alignment horizontal="left"/>
    </xf>
    <xf numFmtId="164" fontId="5" fillId="0" borderId="24" xfId="1" applyFont="1" applyFill="1" applyBorder="1" applyAlignment="1">
      <alignment horizontal="left"/>
    </xf>
    <xf numFmtId="0" fontId="67" fillId="9" borderId="54" xfId="0" applyFont="1" applyFill="1" applyBorder="1" applyAlignment="1">
      <alignment horizontal="left" vertical="center" wrapText="1" indent="2"/>
    </xf>
    <xf numFmtId="164" fontId="5" fillId="0" borderId="24" xfId="1" applyNumberFormat="1" applyFont="1" applyFill="1" applyBorder="1" applyAlignment="1">
      <alignment horizontal="left"/>
    </xf>
    <xf numFmtId="0" fontId="68" fillId="9" borderId="54" xfId="0" applyFont="1" applyFill="1" applyBorder="1" applyAlignment="1">
      <alignment horizontal="left" vertical="center" wrapText="1" indent="2"/>
    </xf>
    <xf numFmtId="0" fontId="67" fillId="9" borderId="55" xfId="0" applyFont="1" applyFill="1" applyBorder="1" applyAlignment="1">
      <alignment horizontal="left" vertical="center" wrapText="1" indent="2"/>
    </xf>
    <xf numFmtId="2" fontId="5" fillId="0" borderId="47" xfId="0" applyNumberFormat="1" applyFont="1" applyBorder="1" applyAlignment="1">
      <alignment horizontal="left"/>
    </xf>
    <xf numFmtId="2" fontId="5" fillId="0" borderId="56" xfId="0" applyNumberFormat="1" applyFont="1" applyBorder="1" applyAlignment="1">
      <alignment horizontal="left"/>
    </xf>
    <xf numFmtId="2" fontId="5" fillId="0" borderId="57" xfId="0" applyNumberFormat="1" applyFont="1" applyBorder="1" applyAlignment="1">
      <alignment horizontal="left"/>
    </xf>
    <xf numFmtId="2" fontId="5" fillId="0" borderId="31" xfId="0" applyNumberFormat="1" applyFont="1" applyBorder="1" applyAlignment="1">
      <alignment horizontal="left"/>
    </xf>
    <xf numFmtId="2" fontId="5" fillId="0" borderId="55" xfId="0" applyNumberFormat="1" applyFont="1" applyBorder="1" applyAlignment="1">
      <alignment horizontal="left"/>
    </xf>
    <xf numFmtId="164" fontId="5" fillId="0" borderId="56" xfId="1" applyFont="1" applyFill="1" applyBorder="1" applyAlignment="1">
      <alignment horizontal="left"/>
    </xf>
    <xf numFmtId="0" fontId="2" fillId="0" borderId="49" xfId="0" applyFont="1" applyBorder="1" applyAlignment="1">
      <alignment vertical="center" wrapText="1"/>
    </xf>
    <xf numFmtId="0" fontId="2" fillId="0" borderId="58"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38" xfId="0" applyFont="1" applyBorder="1"/>
    <xf numFmtId="165" fontId="0" fillId="0" borderId="44" xfId="1" applyNumberFormat="1" applyFont="1" applyBorder="1" applyAlignment="1"/>
    <xf numFmtId="165" fontId="0" fillId="0" borderId="60" xfId="1" applyNumberFormat="1" applyFont="1" applyBorder="1" applyAlignment="1"/>
    <xf numFmtId="165" fontId="0" fillId="0" borderId="61" xfId="1" applyNumberFormat="1" applyFont="1" applyBorder="1" applyAlignment="1"/>
    <xf numFmtId="165" fontId="0" fillId="0" borderId="62" xfId="1" applyNumberFormat="1" applyFont="1" applyBorder="1" applyAlignment="1"/>
    <xf numFmtId="0" fontId="2" fillId="0" borderId="39" xfId="0" applyFont="1" applyBorder="1"/>
    <xf numFmtId="165" fontId="0" fillId="0" borderId="20" xfId="1" applyNumberFormat="1" applyFont="1" applyBorder="1" applyAlignment="1"/>
    <xf numFmtId="165" fontId="0" fillId="0" borderId="43" xfId="1" applyNumberFormat="1" applyFont="1" applyBorder="1" applyAlignment="1"/>
    <xf numFmtId="165" fontId="0" fillId="0" borderId="3" xfId="1" applyNumberFormat="1" applyFont="1" applyBorder="1" applyAlignment="1"/>
    <xf numFmtId="165" fontId="0" fillId="0" borderId="3" xfId="1" applyNumberFormat="1" applyFont="1" applyFill="1" applyBorder="1" applyAlignment="1"/>
    <xf numFmtId="165" fontId="0" fillId="0" borderId="24" xfId="1" applyNumberFormat="1" applyFont="1" applyBorder="1" applyAlignment="1"/>
    <xf numFmtId="0" fontId="2" fillId="0" borderId="40" xfId="0" applyFont="1" applyBorder="1"/>
    <xf numFmtId="165" fontId="0" fillId="0" borderId="47" xfId="1" applyNumberFormat="1" applyFont="1" applyBorder="1" applyAlignment="1"/>
    <xf numFmtId="165" fontId="0" fillId="0" borderId="57" xfId="1" applyNumberFormat="1" applyFont="1" applyBorder="1" applyAlignment="1"/>
    <xf numFmtId="165" fontId="0" fillId="0" borderId="48" xfId="1" applyNumberFormat="1" applyFont="1" applyBorder="1" applyAlignment="1"/>
    <xf numFmtId="165" fontId="0" fillId="0" borderId="56" xfId="1" applyNumberFormat="1" applyFont="1" applyBorder="1" applyAlignment="1"/>
    <xf numFmtId="0" fontId="2" fillId="0" borderId="51" xfId="0" applyFont="1" applyBorder="1"/>
    <xf numFmtId="176" fontId="1" fillId="0" borderId="4" xfId="18" applyNumberFormat="1" applyBorder="1"/>
    <xf numFmtId="165" fontId="0" fillId="0" borderId="63" xfId="1" applyNumberFormat="1" applyFont="1" applyBorder="1" applyAlignment="1"/>
    <xf numFmtId="165" fontId="0" fillId="0" borderId="4" xfId="1" applyNumberFormat="1" applyFont="1" applyBorder="1" applyAlignment="1"/>
    <xf numFmtId="165" fontId="0" fillId="0" borderId="29" xfId="1" applyNumberFormat="1" applyFont="1" applyBorder="1" applyAlignment="1"/>
    <xf numFmtId="0" fontId="2" fillId="0" borderId="54" xfId="0" applyFont="1" applyBorder="1"/>
    <xf numFmtId="176" fontId="1" fillId="0" borderId="3" xfId="18" applyNumberFormat="1" applyBorder="1"/>
    <xf numFmtId="0" fontId="2" fillId="0" borderId="55" xfId="0" applyFont="1" applyBorder="1"/>
    <xf numFmtId="176" fontId="1" fillId="0" borderId="48" xfId="18" applyNumberFormat="1" applyBorder="1"/>
    <xf numFmtId="0" fontId="0" fillId="2" borderId="0" xfId="0" applyFill="1" applyBorder="1"/>
    <xf numFmtId="0" fontId="69" fillId="2" borderId="0" xfId="0" applyFont="1" applyFill="1" applyBorder="1" applyAlignment="1"/>
    <xf numFmtId="177" fontId="0" fillId="2" borderId="0" xfId="0" applyNumberFormat="1" applyFill="1" applyBorder="1"/>
    <xf numFmtId="0" fontId="0" fillId="2" borderId="58" xfId="0" applyFill="1" applyBorder="1" applyAlignment="1">
      <alignment horizontal="center" vertical="center" wrapText="1"/>
    </xf>
    <xf numFmtId="0" fontId="0" fillId="2" borderId="19" xfId="0" applyFill="1" applyBorder="1" applyAlignment="1">
      <alignment horizontal="center"/>
    </xf>
    <xf numFmtId="0" fontId="0" fillId="2" borderId="59" xfId="0" applyFill="1" applyBorder="1" applyAlignment="1">
      <alignment horizontal="center"/>
    </xf>
    <xf numFmtId="0" fontId="0" fillId="0" borderId="59" xfId="0" applyFill="1" applyBorder="1" applyAlignment="1">
      <alignment horizontal="center"/>
    </xf>
    <xf numFmtId="164" fontId="0" fillId="2" borderId="0" xfId="0" applyNumberFormat="1" applyFill="1" applyBorder="1"/>
    <xf numFmtId="0" fontId="2" fillId="2" borderId="58" xfId="0" applyFont="1" applyFill="1" applyBorder="1" applyAlignment="1">
      <alignment horizontal="left" vertical="center" wrapText="1"/>
    </xf>
    <xf numFmtId="164" fontId="0" fillId="2" borderId="19" xfId="0" applyNumberFormat="1" applyFill="1" applyBorder="1"/>
    <xf numFmtId="164" fontId="0" fillId="2" borderId="59" xfId="0" applyNumberFormat="1" applyFill="1" applyBorder="1"/>
    <xf numFmtId="164" fontId="0" fillId="0" borderId="59" xfId="0" applyNumberFormat="1" applyFill="1" applyBorder="1"/>
    <xf numFmtId="0" fontId="2" fillId="2" borderId="4" xfId="0" applyFont="1" applyFill="1" applyBorder="1" applyAlignment="1">
      <alignment horizontal="left" vertical="center" wrapText="1"/>
    </xf>
    <xf numFmtId="164" fontId="0" fillId="2" borderId="4" xfId="0" applyNumberFormat="1" applyFill="1" applyBorder="1"/>
    <xf numFmtId="164" fontId="0" fillId="0" borderId="4" xfId="0" applyNumberFormat="1" applyFill="1" applyBorder="1"/>
    <xf numFmtId="0" fontId="0" fillId="2" borderId="3" xfId="0" applyFill="1" applyBorder="1" applyAlignment="1">
      <alignment horizontal="left" vertical="center" wrapText="1"/>
    </xf>
    <xf numFmtId="164" fontId="0" fillId="2" borderId="3" xfId="0" applyNumberFormat="1" applyFill="1" applyBorder="1"/>
    <xf numFmtId="0" fontId="2" fillId="2" borderId="3" xfId="0" applyFont="1" applyFill="1" applyBorder="1" applyAlignment="1">
      <alignment horizontal="left" vertical="center" wrapText="1"/>
    </xf>
    <xf numFmtId="164" fontId="0" fillId="0" borderId="3" xfId="1" applyNumberFormat="1" applyFont="1" applyFill="1" applyBorder="1"/>
    <xf numFmtId="0" fontId="69" fillId="2" borderId="0" xfId="0" applyFont="1" applyFill="1" applyBorder="1" applyAlignment="1">
      <alignment horizontal="left"/>
    </xf>
    <xf numFmtId="0" fontId="69" fillId="2" borderId="0" xfId="0" applyFont="1" applyFill="1" applyBorder="1" applyAlignment="1">
      <alignment horizontal="left" wrapText="1"/>
    </xf>
    <xf numFmtId="0" fontId="69" fillId="0" borderId="0" xfId="0" applyFont="1" applyFill="1" applyBorder="1" applyAlignment="1">
      <alignment horizontal="left"/>
    </xf>
    <xf numFmtId="0" fontId="2" fillId="2" borderId="0" xfId="0" applyFont="1" applyFill="1" applyBorder="1" applyAlignment="1">
      <alignment vertical="center"/>
    </xf>
    <xf numFmtId="0" fontId="0" fillId="2" borderId="3" xfId="0" applyFill="1" applyBorder="1" applyAlignment="1">
      <alignment horizontal="center"/>
    </xf>
    <xf numFmtId="0" fontId="0" fillId="0" borderId="3" xfId="0" applyFill="1" applyBorder="1" applyAlignment="1">
      <alignment horizontal="center"/>
    </xf>
    <xf numFmtId="0" fontId="2" fillId="2" borderId="0" xfId="0" applyFont="1" applyFill="1" applyBorder="1" applyAlignment="1">
      <alignment horizontal="center" vertical="center"/>
    </xf>
    <xf numFmtId="165" fontId="2" fillId="2" borderId="3" xfId="0" applyNumberFormat="1" applyFont="1" applyFill="1" applyBorder="1"/>
    <xf numFmtId="165" fontId="2" fillId="0" borderId="3" xfId="0" applyNumberFormat="1" applyFont="1" applyFill="1" applyBorder="1"/>
    <xf numFmtId="165" fontId="0" fillId="2" borderId="3" xfId="1" applyNumberFormat="1" applyFont="1" applyFill="1" applyBorder="1"/>
    <xf numFmtId="165" fontId="2" fillId="2" borderId="3" xfId="1" applyNumberFormat="1" applyFont="1" applyFill="1" applyBorder="1"/>
    <xf numFmtId="165" fontId="2" fillId="0" borderId="3" xfId="1" applyNumberFormat="1" applyFont="1" applyFill="1" applyBorder="1"/>
    <xf numFmtId="0" fontId="2" fillId="0" borderId="0" xfId="0" applyFont="1" applyFill="1" applyBorder="1" applyAlignment="1">
      <alignment horizontal="center" vertical="center"/>
    </xf>
    <xf numFmtId="0" fontId="0" fillId="2" borderId="3" xfId="0" applyFill="1" applyBorder="1" applyAlignment="1">
      <alignment horizontal="center" vertical="center" wrapText="1"/>
    </xf>
    <xf numFmtId="0" fontId="0" fillId="2" borderId="3" xfId="0" applyFill="1" applyBorder="1"/>
    <xf numFmtId="0" fontId="0" fillId="0" borderId="3" xfId="0" applyFill="1" applyBorder="1"/>
    <xf numFmtId="165" fontId="2" fillId="2" borderId="0" xfId="1" applyNumberFormat="1" applyFont="1" applyFill="1" applyBorder="1"/>
    <xf numFmtId="165" fontId="0" fillId="2" borderId="0" xfId="0" applyNumberFormat="1" applyFont="1" applyFill="1" applyBorder="1"/>
    <xf numFmtId="165" fontId="0" fillId="2" borderId="0" xfId="1" applyNumberFormat="1" applyFont="1" applyFill="1" applyBorder="1"/>
    <xf numFmtId="0" fontId="2" fillId="2" borderId="3" xfId="0" applyFont="1" applyFill="1" applyBorder="1" applyAlignment="1">
      <alignment horizontal="center" vertical="center" wrapText="1"/>
    </xf>
    <xf numFmtId="165" fontId="0" fillId="2" borderId="3" xfId="0" applyNumberFormat="1" applyFont="1" applyFill="1" applyBorder="1"/>
    <xf numFmtId="165" fontId="0" fillId="0" borderId="3" xfId="0" applyNumberFormat="1" applyFont="1" applyFill="1" applyBorder="1"/>
    <xf numFmtId="0" fontId="2" fillId="0" borderId="1" xfId="0" applyFont="1" applyBorder="1" applyAlignment="1">
      <alignment horizontal="center" vertical="center" wrapText="1"/>
    </xf>
    <xf numFmtId="0" fontId="2" fillId="0" borderId="0" xfId="0" applyFont="1" applyBorder="1" applyAlignment="1">
      <alignment horizontal="center" vertical="center" wrapText="1"/>
    </xf>
    <xf numFmtId="0" fontId="2" fillId="2" borderId="16" xfId="0" applyFont="1" applyFill="1" applyBorder="1" applyAlignment="1">
      <alignment horizontal="left" vertical="center" wrapText="1"/>
    </xf>
    <xf numFmtId="0" fontId="2" fillId="2" borderId="59" xfId="0" applyFont="1" applyFill="1" applyBorder="1" applyAlignment="1">
      <alignment horizontal="center" vertical="center"/>
    </xf>
    <xf numFmtId="0" fontId="2" fillId="2" borderId="38" xfId="0" applyFont="1" applyFill="1" applyBorder="1" applyAlignment="1">
      <alignment horizontal="left" vertical="center" wrapText="1"/>
    </xf>
    <xf numFmtId="178" fontId="2" fillId="2" borderId="62" xfId="0" applyNumberFormat="1" applyFont="1" applyFill="1" applyBorder="1" applyAlignment="1">
      <alignment horizontal="center" vertical="center"/>
    </xf>
    <xf numFmtId="0" fontId="2" fillId="2" borderId="54" xfId="0" applyFont="1" applyFill="1" applyBorder="1" applyAlignment="1">
      <alignment horizontal="left" vertical="center" wrapText="1" indent="2"/>
    </xf>
    <xf numFmtId="178" fontId="2" fillId="2" borderId="24" xfId="0" applyNumberFormat="1" applyFont="1" applyFill="1" applyBorder="1" applyAlignment="1">
      <alignment horizontal="center" vertical="center"/>
    </xf>
    <xf numFmtId="0" fontId="0" fillId="2" borderId="54" xfId="0" applyFont="1" applyFill="1" applyBorder="1" applyAlignment="1">
      <alignment horizontal="left" vertical="center" wrapText="1" indent="4"/>
    </xf>
    <xf numFmtId="178" fontId="0" fillId="2" borderId="24" xfId="1" applyNumberFormat="1" applyFont="1" applyFill="1" applyBorder="1" applyAlignment="1">
      <alignment horizontal="center" vertical="center"/>
    </xf>
    <xf numFmtId="178" fontId="1" fillId="2" borderId="24" xfId="1" applyNumberFormat="1" applyFont="1" applyFill="1" applyBorder="1" applyAlignment="1">
      <alignment horizontal="center" vertical="center"/>
    </xf>
    <xf numFmtId="178" fontId="2" fillId="2" borderId="24" xfId="1" applyNumberFormat="1" applyFont="1" applyFill="1" applyBorder="1" applyAlignment="1">
      <alignment horizontal="center" vertical="center"/>
    </xf>
    <xf numFmtId="0" fontId="0" fillId="2" borderId="55" xfId="0" applyFont="1" applyFill="1" applyBorder="1" applyAlignment="1">
      <alignment horizontal="left" vertical="center" wrapText="1" indent="4"/>
    </xf>
    <xf numFmtId="178" fontId="0" fillId="2" borderId="56" xfId="1" applyNumberFormat="1" applyFont="1" applyFill="1" applyBorder="1" applyAlignment="1">
      <alignment horizontal="center" vertical="center"/>
    </xf>
    <xf numFmtId="0" fontId="0" fillId="0" borderId="0" xfId="0" applyFont="1"/>
    <xf numFmtId="0" fontId="2" fillId="2" borderId="9" xfId="0" applyFont="1" applyFill="1" applyBorder="1" applyAlignment="1">
      <alignment horizontal="left" vertical="center" wrapText="1"/>
    </xf>
    <xf numFmtId="0" fontId="2" fillId="2" borderId="39" xfId="0" applyFont="1" applyFill="1" applyBorder="1" applyAlignment="1">
      <alignment horizontal="left" vertical="center" wrapText="1" indent="2"/>
    </xf>
    <xf numFmtId="0" fontId="0" fillId="2" borderId="3" xfId="0" applyFill="1" applyBorder="1" applyAlignment="1">
      <alignment horizontal="left" vertical="center" wrapText="1" indent="3"/>
    </xf>
    <xf numFmtId="0" fontId="0" fillId="2" borderId="39" xfId="0" applyFont="1" applyFill="1" applyBorder="1" applyAlignment="1">
      <alignment horizontal="left" vertical="center" wrapText="1" indent="4"/>
    </xf>
    <xf numFmtId="0" fontId="0" fillId="2" borderId="40" xfId="0" applyFont="1" applyFill="1" applyBorder="1" applyAlignment="1">
      <alignment horizontal="left" vertical="center" wrapText="1" indent="4"/>
    </xf>
    <xf numFmtId="0" fontId="0" fillId="0" borderId="0" xfId="0" applyFont="1" applyAlignment="1">
      <alignment horizontal="left" vertical="center" wrapText="1"/>
    </xf>
    <xf numFmtId="1" fontId="2" fillId="2" borderId="4" xfId="0" applyNumberFormat="1" applyFont="1" applyFill="1" applyBorder="1" applyAlignment="1">
      <alignment horizontal="center" vertical="center"/>
    </xf>
    <xf numFmtId="1" fontId="2" fillId="0" borderId="4" xfId="0" applyNumberFormat="1" applyFont="1" applyFill="1" applyBorder="1" applyAlignment="1">
      <alignment horizontal="center" vertical="center"/>
    </xf>
    <xf numFmtId="177" fontId="2" fillId="2" borderId="3" xfId="1" applyNumberFormat="1" applyFont="1" applyFill="1" applyBorder="1"/>
    <xf numFmtId="177" fontId="2" fillId="0" borderId="3" xfId="1" applyNumberFormat="1" applyFont="1" applyFill="1" applyBorder="1"/>
    <xf numFmtId="177" fontId="0" fillId="0" borderId="0" xfId="0" applyNumberFormat="1"/>
    <xf numFmtId="0" fontId="2" fillId="2" borderId="3" xfId="0" applyFont="1" applyFill="1" applyBorder="1" applyAlignment="1">
      <alignment horizontal="left" vertical="center" wrapText="1" indent="2"/>
    </xf>
    <xf numFmtId="0" fontId="0" fillId="2" borderId="3" xfId="0" applyFont="1" applyFill="1" applyBorder="1" applyAlignment="1">
      <alignment horizontal="left" vertical="center" wrapText="1" indent="4"/>
    </xf>
    <xf numFmtId="177" fontId="0" fillId="2" borderId="3" xfId="1" applyNumberFormat="1" applyFont="1" applyFill="1" applyBorder="1"/>
    <xf numFmtId="177" fontId="0" fillId="0" borderId="3" xfId="1" applyNumberFormat="1" applyFont="1" applyFill="1" applyBorder="1"/>
    <xf numFmtId="16" fontId="2" fillId="0" borderId="0" xfId="0" quotePrefix="1" applyNumberFormat="1" applyFont="1"/>
    <xf numFmtId="0" fontId="13" fillId="0" borderId="0" xfId="0" applyFont="1" applyAlignment="1">
      <alignment horizontal="right"/>
    </xf>
    <xf numFmtId="0" fontId="0" fillId="0" borderId="7" xfId="0" applyFont="1" applyBorder="1" applyAlignment="1">
      <alignment wrapText="1"/>
    </xf>
    <xf numFmtId="0" fontId="0" fillId="0" borderId="11" xfId="0" applyFont="1" applyBorder="1"/>
    <xf numFmtId="0" fontId="2" fillId="0" borderId="19" xfId="0" applyFont="1" applyBorder="1" applyAlignment="1">
      <alignment horizontal="center"/>
    </xf>
    <xf numFmtId="0" fontId="2" fillId="0" borderId="2" xfId="0" applyFont="1" applyBorder="1" applyAlignment="1">
      <alignment horizontal="center"/>
    </xf>
    <xf numFmtId="0" fontId="0" fillId="0" borderId="44" xfId="0" applyFont="1" applyBorder="1" applyAlignment="1">
      <alignment wrapText="1"/>
    </xf>
    <xf numFmtId="177" fontId="0" fillId="0" borderId="4" xfId="1" applyNumberFormat="1" applyFont="1" applyBorder="1" applyAlignment="1">
      <alignment vertical="center"/>
    </xf>
    <xf numFmtId="177" fontId="0" fillId="0" borderId="64" xfId="1" applyNumberFormat="1" applyFont="1" applyBorder="1" applyAlignment="1">
      <alignment vertical="center"/>
    </xf>
    <xf numFmtId="0" fontId="5" fillId="10" borderId="20" xfId="4" applyFont="1" applyFill="1" applyBorder="1" applyAlignment="1">
      <alignment wrapText="1"/>
    </xf>
    <xf numFmtId="177" fontId="0" fillId="0" borderId="3" xfId="1" applyNumberFormat="1" applyFont="1" applyBorder="1" applyAlignment="1">
      <alignment vertical="center"/>
    </xf>
    <xf numFmtId="177" fontId="0" fillId="0" borderId="65" xfId="1" applyNumberFormat="1" applyFont="1" applyBorder="1" applyAlignment="1">
      <alignment vertical="center"/>
    </xf>
    <xf numFmtId="165" fontId="0" fillId="0" borderId="3" xfId="1" applyNumberFormat="1" applyFont="1" applyBorder="1" applyAlignment="1">
      <alignment vertical="center"/>
    </xf>
    <xf numFmtId="165" fontId="0" fillId="0" borderId="65" xfId="1" applyNumberFormat="1" applyFont="1" applyBorder="1" applyAlignment="1">
      <alignment vertical="center"/>
    </xf>
    <xf numFmtId="0" fontId="5" fillId="0" borderId="47" xfId="4" applyFont="1" applyFill="1" applyBorder="1" applyAlignment="1">
      <alignment wrapText="1"/>
    </xf>
    <xf numFmtId="177" fontId="0" fillId="0" borderId="48" xfId="1" applyNumberFormat="1" applyFont="1" applyBorder="1" applyAlignment="1">
      <alignment vertical="center"/>
    </xf>
    <xf numFmtId="177" fontId="0" fillId="0" borderId="66" xfId="1" applyNumberFormat="1" applyFont="1" applyBorder="1" applyAlignment="1">
      <alignment vertical="center"/>
    </xf>
    <xf numFmtId="0" fontId="5" fillId="0" borderId="0" xfId="4" applyFont="1" applyFill="1" applyAlignment="1">
      <alignment vertical="top"/>
    </xf>
    <xf numFmtId="177" fontId="0" fillId="0" borderId="66" xfId="1" applyNumberFormat="1" applyFont="1" applyBorder="1" applyAlignment="1">
      <alignment horizontal="center" vertical="center"/>
    </xf>
    <xf numFmtId="0" fontId="74" fillId="0" borderId="0" xfId="0" applyFont="1"/>
    <xf numFmtId="0" fontId="75" fillId="0" borderId="0" xfId="0" quotePrefix="1" applyFont="1" applyAlignment="1">
      <alignment horizontal="right"/>
    </xf>
    <xf numFmtId="0" fontId="0" fillId="0" borderId="67" xfId="0" applyBorder="1"/>
    <xf numFmtId="0" fontId="46" fillId="0" borderId="68" xfId="0" applyFont="1" applyBorder="1" applyAlignment="1">
      <alignment horizontal="center" vertical="center"/>
    </xf>
    <xf numFmtId="0" fontId="46" fillId="0" borderId="69" xfId="0" applyFont="1" applyBorder="1" applyAlignment="1">
      <alignment horizontal="center" vertical="center"/>
    </xf>
    <xf numFmtId="0" fontId="0" fillId="0" borderId="70" xfId="0" applyBorder="1" applyAlignment="1">
      <alignment wrapText="1"/>
    </xf>
    <xf numFmtId="3" fontId="0" fillId="0" borderId="4" xfId="0" applyNumberFormat="1" applyBorder="1"/>
    <xf numFmtId="1" fontId="0" fillId="0" borderId="4" xfId="0" applyNumberFormat="1" applyBorder="1"/>
    <xf numFmtId="0" fontId="0" fillId="0" borderId="71" xfId="0" applyBorder="1" applyAlignment="1">
      <alignment wrapText="1"/>
    </xf>
    <xf numFmtId="3" fontId="0" fillId="0" borderId="3" xfId="0" applyNumberFormat="1" applyBorder="1"/>
    <xf numFmtId="1" fontId="0" fillId="0" borderId="3" xfId="0" applyNumberFormat="1" applyBorder="1"/>
    <xf numFmtId="0" fontId="0" fillId="0" borderId="71" xfId="0" applyBorder="1" applyAlignment="1">
      <alignment horizontal="left" wrapText="1" indent="3"/>
    </xf>
    <xf numFmtId="1" fontId="0" fillId="0" borderId="3" xfId="0" applyNumberFormat="1" applyFill="1" applyBorder="1"/>
    <xf numFmtId="0" fontId="0" fillId="0" borderId="72" xfId="0" applyBorder="1" applyAlignment="1">
      <alignment horizontal="left" wrapText="1" indent="3"/>
    </xf>
    <xf numFmtId="1" fontId="0" fillId="0" borderId="73" xfId="0" applyNumberFormat="1" applyBorder="1"/>
    <xf numFmtId="3" fontId="0" fillId="0" borderId="0" xfId="0" applyNumberFormat="1" applyFill="1"/>
    <xf numFmtId="0" fontId="0" fillId="0" borderId="44" xfId="0" applyFill="1" applyBorder="1" applyAlignment="1">
      <alignment horizontal="center" vertical="center"/>
    </xf>
    <xf numFmtId="0" fontId="0" fillId="0" borderId="20" xfId="0" applyFill="1" applyBorder="1" applyAlignment="1">
      <alignment horizontal="center" vertical="center"/>
    </xf>
    <xf numFmtId="0" fontId="0" fillId="0" borderId="74" xfId="0" applyFill="1" applyBorder="1" applyAlignment="1">
      <alignment horizontal="center" vertical="center"/>
    </xf>
    <xf numFmtId="0" fontId="0" fillId="0" borderId="75" xfId="0" applyFill="1" applyBorder="1" applyAlignment="1">
      <alignment horizontal="center" vertical="center"/>
    </xf>
    <xf numFmtId="0" fontId="0" fillId="0" borderId="54" xfId="0" applyFill="1" applyBorder="1" applyAlignment="1">
      <alignment horizontal="center" vertical="center"/>
    </xf>
    <xf numFmtId="170" fontId="0" fillId="0" borderId="44" xfId="0" applyNumberFormat="1" applyFill="1" applyBorder="1" applyAlignment="1">
      <alignment horizontal="center" vertical="center"/>
    </xf>
    <xf numFmtId="170" fontId="0" fillId="0" borderId="61" xfId="0" applyNumberFormat="1" applyFill="1" applyBorder="1" applyAlignment="1">
      <alignment horizontal="center" vertical="center"/>
    </xf>
    <xf numFmtId="170" fontId="0" fillId="0" borderId="62" xfId="0" applyNumberFormat="1" applyFill="1" applyBorder="1" applyAlignment="1">
      <alignment horizontal="center" vertical="center"/>
    </xf>
    <xf numFmtId="170" fontId="0" fillId="0" borderId="20" xfId="0" applyNumberFormat="1" applyFill="1" applyBorder="1" applyAlignment="1">
      <alignment horizontal="center" vertical="center"/>
    </xf>
    <xf numFmtId="170" fontId="0" fillId="0" borderId="3" xfId="0" applyNumberFormat="1" applyFill="1" applyBorder="1" applyAlignment="1">
      <alignment horizontal="center" vertical="center"/>
    </xf>
    <xf numFmtId="170" fontId="0" fillId="0" borderId="24" xfId="0" applyNumberFormat="1" applyFill="1" applyBorder="1" applyAlignment="1">
      <alignment horizontal="center" vertical="center"/>
    </xf>
    <xf numFmtId="179" fontId="0" fillId="0" borderId="20" xfId="0" applyNumberFormat="1" applyFill="1" applyBorder="1" applyAlignment="1">
      <alignment horizontal="center" vertical="center"/>
    </xf>
    <xf numFmtId="179" fontId="0" fillId="0" borderId="3" xfId="0" applyNumberFormat="1" applyFill="1" applyBorder="1" applyAlignment="1">
      <alignment horizontal="center" vertical="center"/>
    </xf>
    <xf numFmtId="0" fontId="0" fillId="0" borderId="16" xfId="0" applyFill="1" applyBorder="1" applyAlignment="1">
      <alignment horizontal="center" vertical="center"/>
    </xf>
    <xf numFmtId="179" fontId="0" fillId="0" borderId="76" xfId="0" applyNumberFormat="1" applyFill="1" applyBorder="1" applyAlignment="1">
      <alignment horizontal="center" vertical="center"/>
    </xf>
    <xf numFmtId="170" fontId="0" fillId="0" borderId="32" xfId="0" applyNumberFormat="1" applyFill="1" applyBorder="1" applyAlignment="1">
      <alignment horizontal="center" vertical="center"/>
    </xf>
    <xf numFmtId="179" fontId="0" fillId="0" borderId="32" xfId="0" applyNumberFormat="1" applyFill="1" applyBorder="1" applyAlignment="1">
      <alignment horizontal="center" vertical="center"/>
    </xf>
    <xf numFmtId="170" fontId="0" fillId="0" borderId="33" xfId="0" applyNumberFormat="1" applyFill="1" applyBorder="1" applyAlignment="1">
      <alignment horizontal="center" vertical="center"/>
    </xf>
    <xf numFmtId="0" fontId="0" fillId="0" borderId="3" xfId="0" applyFill="1" applyBorder="1" applyAlignment="1">
      <alignment horizontal="center" vertical="center"/>
    </xf>
    <xf numFmtId="0" fontId="0" fillId="0" borderId="3" xfId="0" applyFill="1" applyBorder="1" applyAlignment="1">
      <alignment wrapText="1"/>
    </xf>
    <xf numFmtId="166" fontId="0" fillId="0" borderId="3" xfId="0" applyNumberFormat="1" applyFill="1" applyBorder="1"/>
    <xf numFmtId="0" fontId="0" fillId="0" borderId="0" xfId="0" applyFill="1" applyAlignment="1">
      <alignment wrapText="1"/>
    </xf>
    <xf numFmtId="0" fontId="2" fillId="0" borderId="0" xfId="0" quotePrefix="1" applyFont="1"/>
    <xf numFmtId="0" fontId="5" fillId="0" borderId="8" xfId="0" applyFont="1" applyFill="1" applyBorder="1" applyAlignment="1">
      <alignment horizontal="center"/>
    </xf>
    <xf numFmtId="0" fontId="6" fillId="0" borderId="44" xfId="0" applyFont="1" applyFill="1" applyBorder="1" applyAlignment="1">
      <alignment horizontal="center" textRotation="90" wrapText="1"/>
    </xf>
    <xf numFmtId="0" fontId="6" fillId="0" borderId="60" xfId="0" applyFont="1" applyFill="1" applyBorder="1" applyAlignment="1">
      <alignment horizontal="center" textRotation="90" wrapText="1"/>
    </xf>
    <xf numFmtId="0" fontId="6" fillId="0" borderId="61" xfId="0" applyFont="1" applyFill="1" applyBorder="1" applyAlignment="1">
      <alignment horizontal="center" textRotation="90" wrapText="1"/>
    </xf>
    <xf numFmtId="0" fontId="6" fillId="0" borderId="62" xfId="0" applyFont="1" applyFill="1" applyBorder="1" applyAlignment="1">
      <alignment horizontal="center" textRotation="90" wrapText="1"/>
    </xf>
    <xf numFmtId="0" fontId="5" fillId="0" borderId="0" xfId="0" applyFont="1" applyFill="1" applyAlignment="1">
      <alignment horizontal="center"/>
    </xf>
    <xf numFmtId="0" fontId="5" fillId="0" borderId="55" xfId="0" applyFont="1" applyBorder="1" applyAlignment="1">
      <alignment horizontal="center" vertical="center"/>
    </xf>
    <xf numFmtId="0" fontId="5" fillId="0" borderId="47" xfId="0" applyFont="1" applyBorder="1" applyAlignment="1">
      <alignment horizontal="center" vertical="center"/>
    </xf>
    <xf numFmtId="0" fontId="5" fillId="0" borderId="40" xfId="0" applyFont="1" applyBorder="1" applyAlignment="1">
      <alignment horizontal="center" vertical="center"/>
    </xf>
    <xf numFmtId="0" fontId="5" fillId="0" borderId="54" xfId="0" applyFont="1" applyFill="1" applyBorder="1" applyAlignment="1">
      <alignment horizontal="center" vertical="center"/>
    </xf>
    <xf numFmtId="170" fontId="5" fillId="0" borderId="39" xfId="0" applyNumberFormat="1" applyFont="1" applyFill="1" applyBorder="1" applyAlignment="1">
      <alignment horizontal="center" vertical="center"/>
    </xf>
    <xf numFmtId="170" fontId="5" fillId="0" borderId="54" xfId="0" applyNumberFormat="1" applyFont="1" applyFill="1" applyBorder="1" applyAlignment="1">
      <alignment horizontal="center" vertical="center"/>
    </xf>
    <xf numFmtId="170" fontId="5" fillId="0" borderId="20" xfId="0" applyNumberFormat="1" applyFont="1" applyFill="1" applyBorder="1" applyAlignment="1">
      <alignment horizontal="center" vertical="center"/>
    </xf>
    <xf numFmtId="14" fontId="0" fillId="0" borderId="0" xfId="0" applyNumberFormat="1"/>
    <xf numFmtId="0" fontId="5" fillId="0" borderId="55" xfId="0" applyFont="1" applyFill="1" applyBorder="1" applyAlignment="1">
      <alignment horizontal="center" vertical="center"/>
    </xf>
    <xf numFmtId="170" fontId="5" fillId="0" borderId="40" xfId="0" applyNumberFormat="1" applyFont="1" applyFill="1" applyBorder="1" applyAlignment="1">
      <alignment horizontal="center" vertical="center"/>
    </xf>
    <xf numFmtId="170" fontId="5" fillId="0" borderId="55" xfId="0" applyNumberFormat="1" applyFont="1" applyFill="1" applyBorder="1" applyAlignment="1">
      <alignment horizontal="center" vertical="center"/>
    </xf>
    <xf numFmtId="170" fontId="5" fillId="0" borderId="47" xfId="0" applyNumberFormat="1" applyFont="1" applyFill="1" applyBorder="1" applyAlignment="1">
      <alignment horizontal="center" vertical="center"/>
    </xf>
    <xf numFmtId="0" fontId="5" fillId="0" borderId="51" xfId="0" applyFont="1" applyFill="1" applyBorder="1" applyAlignment="1">
      <alignment horizontal="center" vertical="center"/>
    </xf>
    <xf numFmtId="170" fontId="5" fillId="0" borderId="45" xfId="0" applyNumberFormat="1" applyFont="1" applyFill="1" applyBorder="1" applyAlignment="1">
      <alignment horizontal="center" vertical="center"/>
    </xf>
    <xf numFmtId="170" fontId="5" fillId="0" borderId="38" xfId="0" applyNumberFormat="1" applyFont="1" applyFill="1" applyBorder="1" applyAlignment="1">
      <alignment horizontal="center" vertical="center"/>
    </xf>
    <xf numFmtId="170" fontId="5" fillId="0" borderId="21" xfId="0" applyNumberFormat="1" applyFont="1" applyFill="1" applyBorder="1" applyAlignment="1">
      <alignment horizontal="center" vertical="center"/>
    </xf>
    <xf numFmtId="0" fontId="5" fillId="0" borderId="16" xfId="0" applyFont="1" applyFill="1" applyBorder="1" applyAlignment="1">
      <alignment horizontal="center" vertical="center"/>
    </xf>
    <xf numFmtId="170" fontId="5" fillId="0" borderId="31" xfId="0" applyNumberFormat="1" applyFont="1" applyFill="1" applyBorder="1" applyAlignment="1">
      <alignment horizontal="center" vertical="center"/>
    </xf>
    <xf numFmtId="0" fontId="0" fillId="0" borderId="0" xfId="0" applyAlignment="1">
      <alignment horizontal="left"/>
    </xf>
    <xf numFmtId="0" fontId="46" fillId="0" borderId="3" xfId="11" applyFont="1" applyFill="1" applyBorder="1" applyAlignment="1">
      <alignment horizontal="center" vertical="center" textRotation="90"/>
    </xf>
    <xf numFmtId="0" fontId="2" fillId="0" borderId="3" xfId="0" applyFont="1" applyFill="1" applyBorder="1" applyAlignment="1">
      <alignment horizontal="center" vertical="center" textRotation="90" wrapText="1"/>
    </xf>
    <xf numFmtId="3" fontId="46" fillId="0" borderId="3" xfId="13" applyNumberFormat="1" applyFont="1" applyFill="1" applyBorder="1" applyAlignment="1">
      <alignment horizontal="center" vertical="center" textRotation="90" wrapText="1"/>
    </xf>
    <xf numFmtId="0" fontId="0" fillId="0" borderId="0" xfId="0" applyAlignment="1">
      <alignment textRotation="90"/>
    </xf>
    <xf numFmtId="2" fontId="20" fillId="0" borderId="3" xfId="12" applyNumberFormat="1" applyFont="1" applyFill="1" applyBorder="1" applyAlignment="1">
      <alignment horizontal="right" vertical="center"/>
    </xf>
    <xf numFmtId="2" fontId="20" fillId="0" borderId="3" xfId="11" applyNumberFormat="1" applyFont="1" applyFill="1" applyBorder="1"/>
    <xf numFmtId="2" fontId="5" fillId="0" borderId="3" xfId="0" applyNumberFormat="1" applyFont="1" applyFill="1" applyBorder="1"/>
    <xf numFmtId="2" fontId="5" fillId="0" borderId="0" xfId="0" applyNumberFormat="1" applyFont="1" applyFill="1" applyBorder="1"/>
    <xf numFmtId="0" fontId="5" fillId="0" borderId="4" xfId="0" applyFont="1" applyBorder="1" applyAlignment="1">
      <alignment horizontal="center" vertical="center" textRotation="90" wrapText="1"/>
    </xf>
    <xf numFmtId="0" fontId="5" fillId="0" borderId="4" xfId="0" applyFont="1" applyFill="1" applyBorder="1" applyAlignment="1">
      <alignment horizontal="center" vertical="center" textRotation="90" wrapText="1"/>
    </xf>
    <xf numFmtId="172" fontId="5" fillId="0" borderId="3" xfId="0" applyNumberFormat="1" applyFont="1" applyBorder="1"/>
    <xf numFmtId="173" fontId="5" fillId="0" borderId="3" xfId="0" applyNumberFormat="1" applyFont="1" applyBorder="1"/>
    <xf numFmtId="0" fontId="5" fillId="0" borderId="26" xfId="0" applyFont="1" applyBorder="1"/>
    <xf numFmtId="172" fontId="5" fillId="0" borderId="26" xfId="0" applyNumberFormat="1" applyFont="1" applyBorder="1"/>
    <xf numFmtId="170" fontId="5" fillId="0" borderId="26" xfId="0" applyNumberFormat="1" applyFont="1" applyBorder="1"/>
    <xf numFmtId="3" fontId="5" fillId="0" borderId="26" xfId="0" applyNumberFormat="1" applyFont="1" applyBorder="1"/>
    <xf numFmtId="172" fontId="5" fillId="0" borderId="0" xfId="0" applyNumberFormat="1" applyFont="1" applyBorder="1"/>
    <xf numFmtId="180" fontId="2" fillId="0" borderId="0" xfId="0" applyNumberFormat="1" applyFont="1"/>
    <xf numFmtId="0" fontId="1" fillId="0" borderId="0" xfId="0" applyFont="1"/>
    <xf numFmtId="0" fontId="1" fillId="0" borderId="0" xfId="0" applyFont="1" applyFill="1"/>
    <xf numFmtId="180" fontId="1" fillId="0" borderId="0" xfId="0" applyNumberFormat="1" applyFont="1"/>
    <xf numFmtId="1" fontId="1" fillId="0" borderId="0" xfId="0" applyNumberFormat="1" applyFont="1"/>
    <xf numFmtId="180" fontId="6" fillId="0" borderId="1" xfId="19" applyNumberFormat="1" applyFont="1" applyFill="1" applyBorder="1" applyAlignment="1">
      <alignment horizontal="center" vertical="center" wrapText="1"/>
    </xf>
    <xf numFmtId="0" fontId="6" fillId="0" borderId="1" xfId="19" applyFont="1" applyFill="1" applyBorder="1" applyAlignment="1">
      <alignment horizontal="center" vertical="center" wrapText="1"/>
    </xf>
    <xf numFmtId="0" fontId="2" fillId="0" borderId="3" xfId="20" applyFont="1" applyFill="1" applyBorder="1" applyAlignment="1">
      <alignment horizontal="left" vertical="center" wrapText="1"/>
    </xf>
    <xf numFmtId="0" fontId="1" fillId="0" borderId="3" xfId="20" applyFont="1" applyFill="1" applyBorder="1" applyAlignment="1">
      <alignment horizontal="left" vertical="center" wrapText="1" indent="2"/>
    </xf>
    <xf numFmtId="0" fontId="2" fillId="0" borderId="0" xfId="20" applyFont="1" applyFill="1" applyBorder="1" applyAlignment="1">
      <alignment horizontal="left" vertical="center" wrapText="1"/>
    </xf>
    <xf numFmtId="181" fontId="5" fillId="0" borderId="38" xfId="19" applyNumberFormat="1" applyFont="1" applyFill="1" applyBorder="1" applyAlignment="1">
      <alignment horizontal="left" vertical="center" wrapText="1"/>
    </xf>
    <xf numFmtId="182" fontId="1" fillId="0" borderId="44" xfId="22" applyNumberFormat="1" applyFont="1" applyFill="1" applyBorder="1" applyAlignment="1">
      <alignment horizontal="right"/>
    </xf>
    <xf numFmtId="182" fontId="1" fillId="0" borderId="61" xfId="22" applyNumberFormat="1" applyFont="1" applyFill="1" applyBorder="1" applyAlignment="1">
      <alignment horizontal="right"/>
    </xf>
    <xf numFmtId="182" fontId="2" fillId="0" borderId="61" xfId="22" applyNumberFormat="1" applyFont="1" applyFill="1" applyBorder="1" applyAlignment="1">
      <alignment horizontal="right"/>
    </xf>
    <xf numFmtId="182" fontId="1" fillId="0" borderId="62" xfId="22" applyNumberFormat="1" applyFont="1" applyFill="1" applyBorder="1" applyAlignment="1">
      <alignment horizontal="right"/>
    </xf>
    <xf numFmtId="173" fontId="2" fillId="0" borderId="0" xfId="22" applyNumberFormat="1" applyFont="1" applyFill="1" applyBorder="1" applyAlignment="1">
      <alignment horizontal="right"/>
    </xf>
    <xf numFmtId="182" fontId="2" fillId="0" borderId="38" xfId="20" applyNumberFormat="1" applyFont="1" applyFill="1" applyBorder="1" applyAlignment="1">
      <alignment horizontal="right"/>
    </xf>
    <xf numFmtId="182" fontId="1" fillId="0" borderId="0" xfId="0" applyNumberFormat="1" applyFont="1"/>
    <xf numFmtId="181" fontId="5" fillId="0" borderId="39" xfId="19" applyNumberFormat="1" applyFont="1" applyFill="1" applyBorder="1" applyAlignment="1">
      <alignment horizontal="left" vertical="center" wrapText="1"/>
    </xf>
    <xf numFmtId="182" fontId="1" fillId="0" borderId="20" xfId="22" applyNumberFormat="1" applyFont="1" applyFill="1" applyBorder="1" applyAlignment="1">
      <alignment horizontal="right"/>
    </xf>
    <xf numFmtId="182" fontId="1" fillId="0" borderId="3" xfId="22" applyNumberFormat="1" applyFont="1" applyFill="1" applyBorder="1" applyAlignment="1">
      <alignment horizontal="right"/>
    </xf>
    <xf numFmtId="182" fontId="2" fillId="0" borderId="3" xfId="22" applyNumberFormat="1" applyFont="1" applyFill="1" applyBorder="1" applyAlignment="1">
      <alignment horizontal="right"/>
    </xf>
    <xf numFmtId="182" fontId="1" fillId="0" borderId="24" xfId="22" applyNumberFormat="1" applyFont="1" applyFill="1" applyBorder="1" applyAlignment="1">
      <alignment horizontal="right"/>
    </xf>
    <xf numFmtId="182" fontId="2" fillId="0" borderId="39" xfId="20" applyNumberFormat="1" applyFont="1" applyFill="1" applyBorder="1" applyAlignment="1">
      <alignment horizontal="right"/>
    </xf>
    <xf numFmtId="181" fontId="5" fillId="0" borderId="40" xfId="19" applyNumberFormat="1" applyFont="1" applyFill="1" applyBorder="1" applyAlignment="1">
      <alignment horizontal="left" vertical="center" wrapText="1"/>
    </xf>
    <xf numFmtId="182" fontId="1" fillId="0" borderId="47" xfId="22" applyNumberFormat="1" applyFont="1" applyFill="1" applyBorder="1" applyAlignment="1">
      <alignment horizontal="right"/>
    </xf>
    <xf numFmtId="182" fontId="1" fillId="0" borderId="48" xfId="22" applyNumberFormat="1" applyFont="1" applyFill="1" applyBorder="1" applyAlignment="1">
      <alignment horizontal="right"/>
    </xf>
    <xf numFmtId="182" fontId="2" fillId="0" borderId="48" xfId="22" applyNumberFormat="1" applyFont="1" applyFill="1" applyBorder="1" applyAlignment="1">
      <alignment horizontal="right"/>
    </xf>
    <xf numFmtId="182" fontId="1" fillId="0" borderId="56" xfId="22" applyNumberFormat="1" applyFont="1" applyFill="1" applyBorder="1" applyAlignment="1">
      <alignment horizontal="right"/>
    </xf>
    <xf numFmtId="182" fontId="2" fillId="0" borderId="40" xfId="20" applyNumberFormat="1" applyFont="1" applyFill="1" applyBorder="1" applyAlignment="1">
      <alignment horizontal="right"/>
    </xf>
    <xf numFmtId="180" fontId="2" fillId="0" borderId="0" xfId="21" applyNumberFormat="1" applyFont="1" applyFill="1" applyBorder="1" applyAlignment="1">
      <alignment horizontal="center" vertical="center"/>
    </xf>
    <xf numFmtId="181" fontId="5" fillId="0" borderId="0" xfId="19" applyNumberFormat="1" applyFont="1" applyFill="1" applyBorder="1" applyAlignment="1">
      <alignment horizontal="left" vertical="center" wrapText="1"/>
    </xf>
    <xf numFmtId="182" fontId="1" fillId="0" borderId="0" xfId="22" applyNumberFormat="1" applyFont="1" applyFill="1" applyBorder="1" applyAlignment="1">
      <alignment horizontal="right"/>
    </xf>
    <xf numFmtId="182" fontId="2" fillId="0" borderId="0" xfId="22" applyNumberFormat="1" applyFont="1" applyFill="1" applyBorder="1" applyAlignment="1">
      <alignment horizontal="right"/>
    </xf>
    <xf numFmtId="182" fontId="2" fillId="0" borderId="0" xfId="20" applyNumberFormat="1" applyFont="1" applyFill="1" applyBorder="1" applyAlignment="1">
      <alignment horizontal="right"/>
    </xf>
    <xf numFmtId="0" fontId="2" fillId="0" borderId="38" xfId="20" applyFont="1" applyFill="1" applyBorder="1" applyAlignment="1">
      <alignment horizontal="left" vertical="center" wrapText="1"/>
    </xf>
    <xf numFmtId="182" fontId="1" fillId="0" borderId="3" xfId="21" applyNumberFormat="1" applyFont="1" applyFill="1" applyBorder="1" applyAlignment="1">
      <alignment horizontal="right"/>
    </xf>
    <xf numFmtId="182" fontId="1" fillId="0" borderId="24" xfId="21" applyNumberFormat="1" applyFont="1" applyFill="1" applyBorder="1" applyAlignment="1">
      <alignment horizontal="right"/>
    </xf>
    <xf numFmtId="0" fontId="1" fillId="0" borderId="0" xfId="21" applyFont="1" applyFill="1" applyAlignment="1">
      <alignment horizontal="right"/>
    </xf>
    <xf numFmtId="182" fontId="2" fillId="0" borderId="3" xfId="21" applyNumberFormat="1" applyFont="1" applyFill="1" applyBorder="1" applyAlignment="1">
      <alignment horizontal="right"/>
    </xf>
    <xf numFmtId="182" fontId="1" fillId="0" borderId="0" xfId="21" applyNumberFormat="1" applyFont="1" applyFill="1" applyAlignment="1">
      <alignment horizontal="right"/>
    </xf>
    <xf numFmtId="180" fontId="1" fillId="0" borderId="0" xfId="0" applyNumberFormat="1" applyFont="1" applyBorder="1" applyAlignment="1">
      <alignment horizontal="center"/>
    </xf>
    <xf numFmtId="0" fontId="1" fillId="0" borderId="0" xfId="0" applyFont="1" applyBorder="1" applyAlignment="1">
      <alignment horizontal="center"/>
    </xf>
    <xf numFmtId="182" fontId="1" fillId="0" borderId="0" xfId="21" applyNumberFormat="1" applyFont="1" applyFill="1" applyBorder="1" applyAlignment="1">
      <alignment horizontal="right"/>
    </xf>
    <xf numFmtId="180" fontId="2" fillId="0" borderId="0" xfId="0" applyNumberFormat="1" applyFont="1" applyFill="1" applyAlignment="1">
      <alignment wrapText="1"/>
    </xf>
    <xf numFmtId="180" fontId="1" fillId="0" borderId="0" xfId="0" applyNumberFormat="1" applyFont="1" applyAlignment="1">
      <alignment wrapText="1"/>
    </xf>
    <xf numFmtId="180" fontId="5" fillId="0" borderId="0" xfId="0" applyNumberFormat="1" applyFont="1"/>
    <xf numFmtId="0" fontId="1" fillId="0" borderId="0" xfId="0" applyFont="1" applyAlignment="1">
      <alignment horizontal="left" wrapText="1"/>
    </xf>
    <xf numFmtId="0" fontId="0" fillId="0" borderId="3" xfId="0" applyBorder="1" applyAlignment="1">
      <alignment horizontal="center" vertical="center" wrapText="1"/>
    </xf>
    <xf numFmtId="0" fontId="0" fillId="0" borderId="3" xfId="0" applyBorder="1" applyAlignment="1">
      <alignment horizontal="center"/>
    </xf>
    <xf numFmtId="177" fontId="0" fillId="0" borderId="3" xfId="1" applyNumberFormat="1" applyFont="1" applyBorder="1"/>
    <xf numFmtId="0" fontId="57" fillId="0" borderId="0" xfId="0" applyFont="1"/>
    <xf numFmtId="0" fontId="2" fillId="0" borderId="74" xfId="0" applyFont="1" applyBorder="1" applyAlignment="1">
      <alignment horizontal="center" vertical="center" wrapText="1"/>
    </xf>
    <xf numFmtId="0" fontId="16" fillId="0" borderId="75" xfId="0" applyFont="1" applyBorder="1" applyAlignment="1">
      <alignment horizontal="center" vertical="center" wrapText="1"/>
    </xf>
    <xf numFmtId="0" fontId="2" fillId="0" borderId="39" xfId="0" applyFont="1" applyBorder="1" applyAlignment="1">
      <alignment horizontal="center" vertical="center"/>
    </xf>
    <xf numFmtId="177" fontId="0" fillId="0" borderId="20" xfId="1" applyNumberFormat="1" applyFont="1" applyBorder="1" applyAlignment="1">
      <alignment horizontal="right" vertical="center"/>
    </xf>
    <xf numFmtId="177" fontId="0" fillId="0" borderId="3" xfId="1" applyNumberFormat="1" applyFont="1" applyBorder="1" applyAlignment="1">
      <alignment horizontal="right" vertical="center"/>
    </xf>
    <xf numFmtId="177" fontId="0" fillId="0" borderId="24" xfId="1" applyNumberFormat="1" applyFont="1" applyBorder="1" applyAlignment="1">
      <alignment horizontal="right" vertical="center"/>
    </xf>
    <xf numFmtId="177" fontId="0" fillId="0" borderId="3" xfId="1" applyNumberFormat="1" applyFont="1" applyFill="1" applyBorder="1" applyAlignment="1">
      <alignment horizontal="right" vertical="center"/>
    </xf>
    <xf numFmtId="177" fontId="0" fillId="0" borderId="24" xfId="1" applyNumberFormat="1" applyFont="1" applyFill="1" applyBorder="1" applyAlignment="1">
      <alignment horizontal="right" vertical="center"/>
    </xf>
    <xf numFmtId="177" fontId="0" fillId="0" borderId="20" xfId="1" applyNumberFormat="1" applyFont="1" applyFill="1" applyBorder="1" applyAlignment="1">
      <alignment horizontal="right" vertical="center"/>
    </xf>
    <xf numFmtId="177" fontId="0" fillId="2" borderId="20" xfId="1" applyNumberFormat="1" applyFont="1" applyFill="1" applyBorder="1" applyAlignment="1">
      <alignment horizontal="right" vertical="center"/>
    </xf>
    <xf numFmtId="177" fontId="5" fillId="2" borderId="3" xfId="1" applyNumberFormat="1" applyFont="1" applyFill="1" applyBorder="1" applyAlignment="1">
      <alignment horizontal="right" vertical="center"/>
    </xf>
    <xf numFmtId="177" fontId="0" fillId="2" borderId="47" xfId="1" applyNumberFormat="1" applyFont="1" applyFill="1" applyBorder="1" applyAlignment="1">
      <alignment horizontal="right" vertical="center"/>
    </xf>
    <xf numFmtId="177" fontId="0" fillId="2" borderId="48" xfId="1" applyNumberFormat="1" applyFont="1" applyFill="1" applyBorder="1" applyAlignment="1">
      <alignment horizontal="right" vertical="center"/>
    </xf>
    <xf numFmtId="177" fontId="0" fillId="0" borderId="48" xfId="1" applyNumberFormat="1" applyFont="1" applyFill="1" applyBorder="1" applyAlignment="1">
      <alignment horizontal="right" vertical="center"/>
    </xf>
    <xf numFmtId="177" fontId="0" fillId="0" borderId="56" xfId="1" applyNumberFormat="1" applyFont="1" applyFill="1" applyBorder="1" applyAlignment="1">
      <alignment horizontal="right" vertical="center"/>
    </xf>
    <xf numFmtId="0" fontId="2" fillId="0" borderId="0" xfId="0" applyFont="1" applyBorder="1" applyAlignment="1">
      <alignment horizontal="center" vertical="center"/>
    </xf>
    <xf numFmtId="177" fontId="0" fillId="2" borderId="0" xfId="1" applyNumberFormat="1" applyFont="1" applyFill="1" applyBorder="1" applyAlignment="1">
      <alignment horizontal="right" vertical="center"/>
    </xf>
    <xf numFmtId="177" fontId="0" fillId="0" borderId="0" xfId="1" applyNumberFormat="1" applyFont="1" applyFill="1" applyBorder="1" applyAlignment="1">
      <alignment horizontal="right" vertical="center"/>
    </xf>
    <xf numFmtId="0" fontId="1" fillId="0" borderId="79" xfId="23" applyBorder="1"/>
    <xf numFmtId="0" fontId="1" fillId="0" borderId="27" xfId="23" applyFill="1" applyBorder="1" applyAlignment="1">
      <alignment horizontal="center" vertical="center"/>
    </xf>
    <xf numFmtId="0" fontId="1" fillId="0" borderId="53" xfId="23" applyBorder="1"/>
    <xf numFmtId="0" fontId="1" fillId="0" borderId="63" xfId="23" applyFill="1" applyBorder="1" applyAlignment="1">
      <alignment horizontal="center" vertical="center"/>
    </xf>
    <xf numFmtId="0" fontId="0" fillId="0" borderId="4" xfId="23" applyFont="1" applyBorder="1" applyAlignment="1">
      <alignment horizontal="center" vertical="center"/>
    </xf>
    <xf numFmtId="0" fontId="1" fillId="0" borderId="4" xfId="23" applyFill="1" applyBorder="1" applyAlignment="1">
      <alignment horizontal="center" vertical="center" wrapText="1"/>
    </xf>
    <xf numFmtId="0" fontId="1" fillId="0" borderId="3" xfId="23" applyFill="1" applyBorder="1" applyAlignment="1">
      <alignment horizontal="center" vertical="center" wrapText="1"/>
    </xf>
    <xf numFmtId="0" fontId="1" fillId="0" borderId="3" xfId="23" applyBorder="1"/>
    <xf numFmtId="183" fontId="1" fillId="0" borderId="3" xfId="1" applyNumberFormat="1" applyFill="1" applyBorder="1"/>
    <xf numFmtId="184" fontId="57" fillId="0" borderId="0" xfId="0" applyNumberFormat="1" applyFont="1"/>
    <xf numFmtId="0" fontId="1" fillId="0" borderId="3" xfId="23" applyFill="1" applyBorder="1"/>
    <xf numFmtId="184" fontId="0" fillId="0" borderId="0" xfId="0" applyNumberFormat="1"/>
    <xf numFmtId="0" fontId="25" fillId="2" borderId="0" xfId="0" applyFont="1" applyFill="1"/>
    <xf numFmtId="0" fontId="0" fillId="2" borderId="0" xfId="0" applyFill="1" applyAlignment="1">
      <alignment horizontal="right"/>
    </xf>
    <xf numFmtId="0" fontId="77" fillId="2" borderId="80" xfId="0" applyFont="1" applyFill="1" applyBorder="1"/>
    <xf numFmtId="0" fontId="0" fillId="2" borderId="81" xfId="0" applyFill="1" applyBorder="1"/>
    <xf numFmtId="0" fontId="0" fillId="2" borderId="82" xfId="0" applyFill="1" applyBorder="1"/>
    <xf numFmtId="1" fontId="46" fillId="5" borderId="83" xfId="8" quotePrefix="1" applyNumberFormat="1" applyFont="1" applyFill="1" applyBorder="1" applyAlignment="1">
      <alignment horizontal="center" vertical="center"/>
    </xf>
    <xf numFmtId="1" fontId="46" fillId="5" borderId="83" xfId="8" applyNumberFormat="1" applyFont="1" applyFill="1" applyBorder="1" applyAlignment="1">
      <alignment horizontal="center" vertical="center"/>
    </xf>
    <xf numFmtId="3" fontId="2" fillId="2" borderId="4" xfId="0" applyNumberFormat="1" applyFont="1" applyFill="1" applyBorder="1" applyAlignment="1">
      <alignment horizontal="right" vertical="center"/>
    </xf>
    <xf numFmtId="3" fontId="37" fillId="2" borderId="4" xfId="0" applyNumberFormat="1" applyFont="1" applyFill="1" applyBorder="1" applyAlignment="1">
      <alignment horizontal="right" vertical="center"/>
    </xf>
    <xf numFmtId="3" fontId="0" fillId="2" borderId="3" xfId="0" applyNumberFormat="1" applyFill="1" applyBorder="1" applyAlignment="1">
      <alignment horizontal="right" vertical="center"/>
    </xf>
    <xf numFmtId="0" fontId="0" fillId="2" borderId="85" xfId="0" applyFill="1" applyBorder="1" applyAlignment="1">
      <alignment horizontal="left" vertical="center"/>
    </xf>
    <xf numFmtId="0" fontId="0" fillId="2" borderId="42" xfId="0" applyFill="1" applyBorder="1" applyAlignment="1">
      <alignment horizontal="left" vertical="center"/>
    </xf>
    <xf numFmtId="0" fontId="77" fillId="2" borderId="3" xfId="0" applyFont="1" applyFill="1" applyBorder="1" applyAlignment="1">
      <alignment horizontal="left" vertical="center" wrapText="1"/>
    </xf>
    <xf numFmtId="3" fontId="0" fillId="2" borderId="3" xfId="0" applyNumberFormat="1" applyFill="1" applyBorder="1" applyAlignment="1">
      <alignment horizontal="center" vertical="center"/>
    </xf>
    <xf numFmtId="0" fontId="0" fillId="2" borderId="86" xfId="0" applyFill="1" applyBorder="1" applyAlignment="1">
      <alignment horizontal="left" vertical="center"/>
    </xf>
    <xf numFmtId="0" fontId="0" fillId="2" borderId="52" xfId="0" applyFill="1" applyBorder="1" applyAlignment="1">
      <alignment horizontal="left" vertical="center"/>
    </xf>
    <xf numFmtId="3" fontId="0" fillId="2" borderId="3" xfId="0" quotePrefix="1" applyNumberFormat="1" applyFill="1" applyBorder="1" applyAlignment="1">
      <alignment horizontal="center" vertical="center"/>
    </xf>
    <xf numFmtId="3" fontId="31" fillId="2" borderId="3" xfId="0" quotePrefix="1" applyNumberFormat="1" applyFont="1" applyFill="1" applyBorder="1" applyAlignment="1">
      <alignment horizontal="right" vertical="center"/>
    </xf>
    <xf numFmtId="0" fontId="0" fillId="2" borderId="87" xfId="0" applyFill="1" applyBorder="1" applyAlignment="1">
      <alignment horizontal="left" vertical="center"/>
    </xf>
    <xf numFmtId="0" fontId="0" fillId="2" borderId="88" xfId="0" applyFill="1" applyBorder="1" applyAlignment="1">
      <alignment horizontal="left" vertical="center"/>
    </xf>
    <xf numFmtId="0" fontId="32" fillId="0" borderId="89" xfId="0" applyFont="1" applyFill="1" applyBorder="1" applyAlignment="1">
      <alignment horizontal="left" vertical="center" wrapText="1"/>
    </xf>
    <xf numFmtId="3" fontId="0" fillId="2" borderId="73" xfId="0" quotePrefix="1" applyNumberFormat="1" applyFill="1" applyBorder="1" applyAlignment="1">
      <alignment horizontal="center" vertical="center"/>
    </xf>
    <xf numFmtId="3" fontId="31" fillId="2" borderId="73" xfId="0" applyNumberFormat="1" applyFont="1" applyFill="1" applyBorder="1" applyAlignment="1">
      <alignment horizontal="right" vertical="center"/>
    </xf>
    <xf numFmtId="0" fontId="31" fillId="2" borderId="0" xfId="0" applyFont="1" applyFill="1" applyBorder="1"/>
    <xf numFmtId="0" fontId="46" fillId="0" borderId="0" xfId="0" applyFont="1"/>
    <xf numFmtId="0" fontId="0" fillId="0" borderId="90" xfId="0" applyBorder="1"/>
    <xf numFmtId="0" fontId="46" fillId="0" borderId="91" xfId="0" applyFont="1" applyBorder="1" applyAlignment="1">
      <alignment horizontal="center" vertical="center"/>
    </xf>
    <xf numFmtId="0" fontId="46" fillId="0" borderId="92" xfId="0" applyFont="1" applyBorder="1" applyAlignment="1">
      <alignment horizontal="center" vertical="center"/>
    </xf>
    <xf numFmtId="0" fontId="46" fillId="0" borderId="93" xfId="0" applyFont="1" applyBorder="1" applyAlignment="1">
      <alignment horizontal="center" vertical="center"/>
    </xf>
    <xf numFmtId="0" fontId="46" fillId="0" borderId="94" xfId="0" applyFont="1" applyBorder="1" applyAlignment="1">
      <alignment horizontal="center" vertical="center"/>
    </xf>
    <xf numFmtId="0" fontId="0" fillId="0" borderId="70" xfId="0" applyBorder="1" applyAlignment="1">
      <alignment vertical="center" wrapText="1"/>
    </xf>
    <xf numFmtId="177" fontId="0" fillId="0" borderId="63" xfId="1" applyNumberFormat="1" applyFont="1" applyBorder="1" applyAlignment="1">
      <alignment vertical="center"/>
    </xf>
    <xf numFmtId="0" fontId="0" fillId="0" borderId="71" xfId="0" applyBorder="1" applyAlignment="1">
      <alignment vertical="center" wrapText="1"/>
    </xf>
    <xf numFmtId="177" fontId="0" fillId="0" borderId="43" xfId="1" applyNumberFormat="1" applyFont="1" applyBorder="1" applyAlignment="1">
      <alignment vertical="center"/>
    </xf>
    <xf numFmtId="0" fontId="0" fillId="0" borderId="71" xfId="0" applyBorder="1" applyAlignment="1">
      <alignment horizontal="left" vertical="center" wrapText="1"/>
    </xf>
    <xf numFmtId="0" fontId="0" fillId="0" borderId="72" xfId="0" applyBorder="1" applyAlignment="1">
      <alignment horizontal="left" vertical="center" wrapText="1"/>
    </xf>
    <xf numFmtId="177" fontId="0" fillId="0" borderId="95" xfId="1" applyNumberFormat="1" applyFont="1" applyBorder="1" applyAlignment="1">
      <alignment vertical="center"/>
    </xf>
    <xf numFmtId="177" fontId="0" fillId="0" borderId="73" xfId="1" applyNumberFormat="1" applyFont="1" applyBorder="1" applyAlignment="1">
      <alignment vertical="center"/>
    </xf>
    <xf numFmtId="183" fontId="0" fillId="0" borderId="0" xfId="1" applyNumberFormat="1" applyFont="1"/>
    <xf numFmtId="0" fontId="13" fillId="0" borderId="1" xfId="0" applyFont="1" applyBorder="1" applyAlignment="1">
      <alignment vertical="center"/>
    </xf>
    <xf numFmtId="0" fontId="13" fillId="0" borderId="6" xfId="0" applyFont="1" applyBorder="1" applyAlignment="1">
      <alignment vertical="center"/>
    </xf>
    <xf numFmtId="0" fontId="13" fillId="0" borderId="0" xfId="0" applyFont="1" applyBorder="1" applyAlignment="1">
      <alignment horizontal="center" vertical="center"/>
    </xf>
    <xf numFmtId="0" fontId="81" fillId="0" borderId="1" xfId="0" applyFont="1" applyBorder="1" applyAlignment="1">
      <alignment vertical="center"/>
    </xf>
    <xf numFmtId="0" fontId="20" fillId="0" borderId="0" xfId="0" applyNumberFormat="1" applyFont="1" applyFill="1" applyBorder="1" applyAlignment="1"/>
    <xf numFmtId="3" fontId="5" fillId="0" borderId="0" xfId="0" applyNumberFormat="1" applyFont="1" applyFill="1" applyBorder="1" applyAlignment="1"/>
    <xf numFmtId="0" fontId="58" fillId="11" borderId="7" xfId="0" applyFont="1" applyFill="1" applyBorder="1"/>
    <xf numFmtId="185" fontId="56" fillId="11" borderId="19" xfId="0" applyNumberFormat="1" applyFont="1" applyFill="1" applyBorder="1" applyAlignment="1">
      <alignment horizontal="center" vertical="center"/>
    </xf>
    <xf numFmtId="0" fontId="56" fillId="11" borderId="19" xfId="0" applyFont="1" applyFill="1" applyBorder="1" applyAlignment="1">
      <alignment horizontal="center" vertical="center"/>
    </xf>
    <xf numFmtId="0" fontId="56" fillId="11" borderId="0" xfId="0" applyFont="1" applyFill="1" applyBorder="1" applyAlignment="1">
      <alignment horizontal="center" vertical="center"/>
    </xf>
    <xf numFmtId="185" fontId="0" fillId="0" borderId="0" xfId="1" applyNumberFormat="1" applyFont="1"/>
    <xf numFmtId="0" fontId="2" fillId="12" borderId="39" xfId="0" applyFont="1" applyFill="1" applyBorder="1"/>
    <xf numFmtId="3" fontId="5" fillId="12" borderId="3" xfId="0" applyNumberFormat="1" applyFont="1" applyFill="1" applyBorder="1" applyAlignment="1"/>
    <xf numFmtId="3" fontId="5" fillId="12" borderId="0" xfId="0" applyNumberFormat="1" applyFont="1" applyFill="1" applyBorder="1" applyAlignment="1"/>
    <xf numFmtId="0" fontId="20" fillId="13" borderId="96" xfId="0" applyNumberFormat="1" applyFont="1" applyFill="1" applyBorder="1" applyAlignment="1"/>
    <xf numFmtId="0" fontId="2" fillId="0" borderId="97" xfId="0" applyFont="1" applyBorder="1"/>
    <xf numFmtId="3" fontId="5" fillId="0" borderId="4" xfId="0" applyNumberFormat="1" applyFont="1" applyFill="1" applyBorder="1" applyAlignment="1"/>
    <xf numFmtId="3" fontId="5" fillId="0" borderId="3" xfId="0" applyNumberFormat="1" applyFont="1" applyFill="1" applyBorder="1" applyAlignment="1"/>
    <xf numFmtId="3" fontId="5" fillId="0" borderId="43" xfId="0" applyNumberFormat="1" applyFont="1" applyFill="1" applyBorder="1" applyAlignment="1">
      <alignment horizontal="right"/>
    </xf>
    <xf numFmtId="3" fontId="5" fillId="0" borderId="0" xfId="0" applyNumberFormat="1" applyFont="1" applyFill="1" applyBorder="1" applyAlignment="1">
      <alignment horizontal="right"/>
    </xf>
    <xf numFmtId="0" fontId="2" fillId="14" borderId="39" xfId="0" applyFont="1" applyFill="1" applyBorder="1"/>
    <xf numFmtId="3" fontId="5" fillId="14" borderId="3" xfId="0" applyNumberFormat="1" applyFont="1" applyFill="1" applyBorder="1" applyAlignment="1"/>
    <xf numFmtId="3" fontId="5" fillId="14" borderId="0" xfId="0" applyNumberFormat="1" applyFont="1" applyFill="1" applyBorder="1" applyAlignment="1"/>
    <xf numFmtId="0" fontId="2" fillId="15" borderId="39" xfId="0" applyFont="1" applyFill="1" applyBorder="1"/>
    <xf numFmtId="3" fontId="5" fillId="15" borderId="3" xfId="0" applyNumberFormat="1" applyFont="1" applyFill="1" applyBorder="1" applyAlignment="1"/>
    <xf numFmtId="3" fontId="5" fillId="15" borderId="0" xfId="0" applyNumberFormat="1" applyFont="1" applyFill="1" applyBorder="1" applyAlignment="1"/>
    <xf numFmtId="0" fontId="0" fillId="0" borderId="39" xfId="0" applyFont="1" applyBorder="1"/>
    <xf numFmtId="3" fontId="5" fillId="0" borderId="48" xfId="0" applyNumberFormat="1" applyFont="1" applyFill="1" applyBorder="1" applyAlignment="1"/>
    <xf numFmtId="0" fontId="2" fillId="0" borderId="0" xfId="0" applyFont="1" applyFill="1" applyBorder="1"/>
    <xf numFmtId="16" fontId="2" fillId="0" borderId="0" xfId="0" quotePrefix="1" applyNumberFormat="1" applyFont="1" applyAlignment="1">
      <alignment horizontal="right"/>
    </xf>
    <xf numFmtId="0" fontId="0" fillId="16" borderId="74" xfId="0" applyFill="1" applyBorder="1" applyAlignment="1">
      <alignment wrapText="1"/>
    </xf>
    <xf numFmtId="0" fontId="0" fillId="16" borderId="4" xfId="0" applyFill="1" applyBorder="1"/>
    <xf numFmtId="0" fontId="2" fillId="16" borderId="3" xfId="0" applyFont="1" applyFill="1" applyBorder="1" applyAlignment="1">
      <alignment horizontal="center" vertical="center" wrapText="1"/>
    </xf>
    <xf numFmtId="0" fontId="0" fillId="0" borderId="4" xfId="0" applyFill="1" applyBorder="1"/>
    <xf numFmtId="0" fontId="0" fillId="0" borderId="3" xfId="0" applyBorder="1" applyAlignment="1">
      <alignment horizontal="center" vertical="center"/>
    </xf>
    <xf numFmtId="165" fontId="0" fillId="0" borderId="3" xfId="1" applyNumberFormat="1" applyFont="1" applyBorder="1" applyAlignment="1">
      <alignment horizontal="center" vertical="center"/>
    </xf>
    <xf numFmtId="0" fontId="0" fillId="14" borderId="3" xfId="0" applyFill="1" applyBorder="1"/>
    <xf numFmtId="0" fontId="0" fillId="14" borderId="3" xfId="0" applyFill="1" applyBorder="1" applyAlignment="1">
      <alignment horizontal="center" vertical="center"/>
    </xf>
    <xf numFmtId="165" fontId="0" fillId="14" borderId="3" xfId="1" applyNumberFormat="1" applyFont="1" applyFill="1" applyBorder="1" applyAlignment="1">
      <alignment horizontal="center" vertical="center"/>
    </xf>
    <xf numFmtId="0" fontId="2" fillId="11" borderId="3" xfId="0" applyFont="1" applyFill="1" applyBorder="1"/>
    <xf numFmtId="0" fontId="2" fillId="11" borderId="3" xfId="0" applyFont="1" applyFill="1" applyBorder="1" applyAlignment="1">
      <alignment horizontal="center" vertical="center"/>
    </xf>
    <xf numFmtId="165" fontId="2" fillId="11" borderId="3" xfId="1" applyNumberFormat="1" applyFont="1" applyFill="1" applyBorder="1" applyAlignment="1">
      <alignment horizontal="center" vertical="center"/>
    </xf>
    <xf numFmtId="0" fontId="2" fillId="0" borderId="3" xfId="0" applyFont="1" applyBorder="1"/>
    <xf numFmtId="0" fontId="1" fillId="11" borderId="3" xfId="0" applyFont="1" applyFill="1" applyBorder="1"/>
    <xf numFmtId="0" fontId="2" fillId="0" borderId="0" xfId="0" applyFont="1" applyAlignment="1">
      <alignment horizontal="right"/>
    </xf>
    <xf numFmtId="0" fontId="2" fillId="0" borderId="0" xfId="0" applyFont="1" applyAlignment="1"/>
    <xf numFmtId="0" fontId="2" fillId="0" borderId="0" xfId="0" quotePrefix="1" applyFont="1" applyAlignment="1">
      <alignment horizontal="center"/>
    </xf>
    <xf numFmtId="0" fontId="0" fillId="0" borderId="12" xfId="0" applyBorder="1"/>
    <xf numFmtId="0" fontId="0" fillId="0" borderId="13" xfId="0" applyBorder="1"/>
    <xf numFmtId="0" fontId="0" fillId="0" borderId="15" xfId="0" applyBorder="1"/>
    <xf numFmtId="0" fontId="88" fillId="0" borderId="14" xfId="0" applyFont="1" applyBorder="1" applyAlignment="1">
      <alignment horizontal="left" vertical="center"/>
    </xf>
    <xf numFmtId="0" fontId="88" fillId="0" borderId="0" xfId="0" applyFont="1" applyBorder="1" applyAlignment="1">
      <alignment horizontal="left" vertical="center"/>
    </xf>
    <xf numFmtId="0" fontId="0" fillId="0" borderId="14" xfId="0" applyBorder="1"/>
    <xf numFmtId="0" fontId="2" fillId="0" borderId="14" xfId="0" applyFont="1" applyBorder="1"/>
    <xf numFmtId="0" fontId="0" fillId="0" borderId="16" xfId="0" applyBorder="1"/>
    <xf numFmtId="0" fontId="0" fillId="0" borderId="17" xfId="0" applyBorder="1"/>
    <xf numFmtId="0" fontId="0" fillId="0" borderId="18" xfId="0" applyBorder="1"/>
    <xf numFmtId="0" fontId="90" fillId="0" borderId="0" xfId="0" applyFont="1"/>
    <xf numFmtId="0" fontId="86" fillId="0" borderId="0" xfId="0" applyFont="1"/>
    <xf numFmtId="0" fontId="18" fillId="0" borderId="0" xfId="0" applyFont="1"/>
    <xf numFmtId="0" fontId="89" fillId="0" borderId="0" xfId="0" applyFont="1" applyAlignment="1">
      <alignment vertical="center"/>
    </xf>
    <xf numFmtId="0" fontId="0" fillId="0" borderId="0" xfId="0" applyAlignment="1">
      <alignment vertical="center"/>
    </xf>
    <xf numFmtId="0" fontId="90" fillId="0" borderId="0" xfId="0" applyFont="1" applyAlignment="1">
      <alignment vertical="center"/>
    </xf>
    <xf numFmtId="0" fontId="13" fillId="0" borderId="11" xfId="0" applyFont="1" applyBorder="1"/>
    <xf numFmtId="0" fontId="2" fillId="0" borderId="14" xfId="0" applyFont="1" applyBorder="1" applyAlignment="1">
      <alignment horizontal="left"/>
    </xf>
    <xf numFmtId="0" fontId="2" fillId="0" borderId="0" xfId="0" applyFont="1" applyBorder="1" applyAlignment="1">
      <alignment horizontal="left"/>
    </xf>
    <xf numFmtId="0" fontId="2" fillId="0" borderId="15" xfId="0" applyFont="1" applyBorder="1" applyAlignment="1">
      <alignment horizontal="left"/>
    </xf>
    <xf numFmtId="0" fontId="2" fillId="0" borderId="0" xfId="0" applyFont="1" applyBorder="1"/>
    <xf numFmtId="0" fontId="2" fillId="0" borderId="15" xfId="0" applyFont="1" applyBorder="1"/>
    <xf numFmtId="173" fontId="0" fillId="0" borderId="0" xfId="0" applyNumberFormat="1"/>
    <xf numFmtId="176" fontId="0" fillId="0" borderId="0" xfId="0" applyNumberFormat="1"/>
    <xf numFmtId="0" fontId="87" fillId="0" borderId="11" xfId="0" applyFont="1" applyBorder="1" applyAlignment="1">
      <alignment horizontal="left" vertical="center"/>
    </xf>
    <xf numFmtId="0" fontId="87" fillId="0" borderId="12" xfId="0" applyFont="1" applyBorder="1" applyAlignment="1">
      <alignment horizontal="left" vertical="center"/>
    </xf>
    <xf numFmtId="0" fontId="87" fillId="0" borderId="14" xfId="0" applyFont="1" applyBorder="1" applyAlignment="1">
      <alignment horizontal="left" vertical="center"/>
    </xf>
    <xf numFmtId="0" fontId="87" fillId="0" borderId="0" xfId="0" applyFont="1" applyBorder="1" applyAlignment="1">
      <alignment horizontal="left" vertical="center"/>
    </xf>
    <xf numFmtId="0" fontId="88" fillId="0" borderId="14" xfId="0" applyFont="1" applyBorder="1" applyAlignment="1">
      <alignment horizontal="left" vertical="center"/>
    </xf>
    <xf numFmtId="0" fontId="88" fillId="0" borderId="0" xfId="0" applyFont="1" applyBorder="1" applyAlignment="1">
      <alignment horizontal="left" vertical="center"/>
    </xf>
    <xf numFmtId="0" fontId="86" fillId="17" borderId="0" xfId="0" applyFont="1" applyFill="1" applyAlignment="1">
      <alignment horizontal="center" vertical="center"/>
    </xf>
    <xf numFmtId="0" fontId="2" fillId="0" borderId="14" xfId="0" applyFont="1" applyBorder="1" applyAlignment="1">
      <alignment horizontal="left"/>
    </xf>
    <xf numFmtId="0" fontId="2" fillId="0" borderId="0" xfId="0" applyFont="1" applyBorder="1" applyAlignment="1">
      <alignment horizontal="left"/>
    </xf>
    <xf numFmtId="0" fontId="2" fillId="0" borderId="15" xfId="0" applyFont="1" applyBorder="1" applyAlignment="1">
      <alignment horizontal="left"/>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49" fontId="4" fillId="0" borderId="1"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0" fillId="0" borderId="0" xfId="0" applyFont="1" applyFill="1" applyAlignment="1">
      <alignment horizontal="left" vertical="center" wrapText="1"/>
    </xf>
    <xf numFmtId="0" fontId="18" fillId="0" borderId="0" xfId="0" applyFont="1" applyAlignment="1">
      <alignment horizontal="center"/>
    </xf>
    <xf numFmtId="0" fontId="19" fillId="0" borderId="0" xfId="0" applyFont="1" applyAlignment="1">
      <alignment horizontal="center"/>
    </xf>
    <xf numFmtId="0" fontId="5" fillId="0" borderId="0" xfId="0" applyFont="1" applyFill="1" applyAlignment="1">
      <alignment horizontal="left" vertical="center" wrapText="1"/>
    </xf>
    <xf numFmtId="0" fontId="2" fillId="0" borderId="0" xfId="0" applyFont="1" applyFill="1" applyAlignment="1">
      <alignment horizontal="left" vertical="center" wrapText="1"/>
    </xf>
    <xf numFmtId="0" fontId="5" fillId="0" borderId="0" xfId="0" quotePrefix="1" applyFont="1" applyFill="1" applyAlignment="1">
      <alignment horizontal="left" vertical="center" wrapText="1"/>
    </xf>
    <xf numFmtId="49" fontId="5" fillId="0" borderId="0" xfId="0" quotePrefix="1" applyNumberFormat="1" applyFont="1" applyFill="1" applyAlignment="1">
      <alignment horizontal="left" vertical="center" wrapText="1"/>
    </xf>
    <xf numFmtId="0" fontId="6" fillId="0" borderId="0" xfId="0" applyFont="1" applyFill="1" applyAlignment="1">
      <alignment horizontal="left" vertical="center" wrapText="1"/>
    </xf>
    <xf numFmtId="0" fontId="6" fillId="0" borderId="0" xfId="0" quotePrefix="1" applyFont="1" applyFill="1" applyAlignment="1">
      <alignment horizontal="left" vertical="center" wrapText="1"/>
    </xf>
    <xf numFmtId="0" fontId="13" fillId="0" borderId="1"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23" fillId="0" borderId="0" xfId="5" applyFont="1" applyAlignment="1">
      <alignment horizontal="center" vertical="center"/>
    </xf>
    <xf numFmtId="49" fontId="24" fillId="0" borderId="0" xfId="5" applyNumberFormat="1" applyFont="1" applyAlignment="1">
      <alignment horizontal="center" vertical="center"/>
    </xf>
    <xf numFmtId="0" fontId="26" fillId="3" borderId="1" xfId="5" applyFont="1" applyFill="1" applyBorder="1" applyAlignment="1">
      <alignment horizontal="center" vertical="top" wrapText="1"/>
    </xf>
    <xf numFmtId="0" fontId="26" fillId="3" borderId="6" xfId="5" applyFont="1" applyFill="1" applyBorder="1" applyAlignment="1">
      <alignment horizontal="center" vertical="top" wrapText="1"/>
    </xf>
    <xf numFmtId="0" fontId="26" fillId="3" borderId="2" xfId="5" applyFont="1" applyFill="1" applyBorder="1" applyAlignment="1">
      <alignment horizontal="center" vertical="top" wrapText="1"/>
    </xf>
    <xf numFmtId="0" fontId="32" fillId="5" borderId="1" xfId="0" applyFont="1" applyFill="1" applyBorder="1" applyAlignment="1">
      <alignment horizontal="center"/>
    </xf>
    <xf numFmtId="0" fontId="32" fillId="5" borderId="6" xfId="0" applyFont="1" applyFill="1" applyBorder="1" applyAlignment="1">
      <alignment horizontal="center"/>
    </xf>
    <xf numFmtId="0" fontId="32" fillId="5" borderId="2" xfId="0" applyFont="1" applyFill="1" applyBorder="1" applyAlignment="1">
      <alignment horizontal="center"/>
    </xf>
    <xf numFmtId="0" fontId="34" fillId="0" borderId="20" xfId="0" applyFont="1" applyFill="1" applyBorder="1" applyAlignment="1">
      <alignment horizontal="left" vertical="center"/>
    </xf>
    <xf numFmtId="0" fontId="34" fillId="0" borderId="3" xfId="0" applyFont="1" applyFill="1" applyBorder="1" applyAlignment="1">
      <alignment horizontal="left" vertical="center"/>
    </xf>
    <xf numFmtId="0" fontId="34" fillId="0" borderId="21" xfId="0" applyFont="1" applyFill="1" applyBorder="1" applyAlignment="1">
      <alignment horizontal="left" vertical="center"/>
    </xf>
    <xf numFmtId="0" fontId="32" fillId="0" borderId="3" xfId="0" applyFont="1" applyFill="1" applyBorder="1" applyAlignment="1">
      <alignment horizontal="left" vertical="center" wrapText="1"/>
    </xf>
    <xf numFmtId="0" fontId="32" fillId="0" borderId="21" xfId="0" applyFont="1" applyFill="1" applyBorder="1" applyAlignment="1">
      <alignment horizontal="left" vertical="center" wrapText="1"/>
    </xf>
    <xf numFmtId="0" fontId="31" fillId="0" borderId="25" xfId="0" applyFont="1" applyFill="1" applyBorder="1" applyAlignment="1">
      <alignment horizontal="center" vertical="center"/>
    </xf>
    <xf numFmtId="0" fontId="31" fillId="0" borderId="26"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14" xfId="0" applyFont="1" applyFill="1" applyBorder="1" applyAlignment="1">
      <alignment horizontal="center" vertical="center"/>
    </xf>
    <xf numFmtId="0" fontId="31" fillId="0" borderId="0" xfId="0" applyFont="1" applyFill="1" applyBorder="1" applyAlignment="1">
      <alignment horizontal="center" vertical="center"/>
    </xf>
    <xf numFmtId="0" fontId="31" fillId="0" borderId="28" xfId="0" applyFont="1" applyFill="1" applyBorder="1" applyAlignment="1">
      <alignment horizontal="center" vertical="center"/>
    </xf>
    <xf numFmtId="0" fontId="31" fillId="0" borderId="16" xfId="0" applyFont="1" applyFill="1" applyBorder="1" applyAlignment="1">
      <alignment horizontal="center" vertical="center"/>
    </xf>
    <xf numFmtId="0" fontId="31" fillId="0" borderId="17" xfId="0" applyFont="1" applyFill="1" applyBorder="1" applyAlignment="1">
      <alignment horizontal="center" vertical="center"/>
    </xf>
    <xf numFmtId="0" fontId="31" fillId="0" borderId="30" xfId="0" applyFont="1" applyFill="1" applyBorder="1" applyAlignment="1">
      <alignment horizontal="center" vertical="center"/>
    </xf>
    <xf numFmtId="0" fontId="31" fillId="2" borderId="0" xfId="0" applyFont="1" applyFill="1" applyBorder="1" applyAlignment="1">
      <alignment horizontal="left" wrapText="1"/>
    </xf>
    <xf numFmtId="0" fontId="5" fillId="0" borderId="0" xfId="0" applyFont="1" applyFill="1" applyAlignment="1">
      <alignment horizontal="left" wrapText="1"/>
    </xf>
    <xf numFmtId="0" fontId="25" fillId="0" borderId="0" xfId="13" applyFont="1" applyAlignment="1">
      <alignment horizontal="center" vertical="center" wrapText="1"/>
    </xf>
    <xf numFmtId="0" fontId="1" fillId="0" borderId="0" xfId="14" applyAlignment="1">
      <alignment horizontal="center" vertical="center"/>
    </xf>
    <xf numFmtId="0" fontId="2" fillId="6" borderId="3" xfId="15" applyFont="1" applyFill="1" applyBorder="1" applyAlignment="1">
      <alignment horizontal="center" vertical="center" wrapText="1"/>
    </xf>
    <xf numFmtId="0" fontId="2" fillId="6" borderId="3" xfId="15" applyFont="1" applyFill="1" applyBorder="1" applyAlignment="1">
      <alignment horizontal="center" vertical="center"/>
    </xf>
    <xf numFmtId="0" fontId="6" fillId="0" borderId="3" xfId="0" applyFont="1" applyBorder="1" applyAlignment="1">
      <alignment horizontal="center" wrapText="1"/>
    </xf>
    <xf numFmtId="49" fontId="6" fillId="0" borderId="3" xfId="0" applyNumberFormat="1" applyFont="1" applyBorder="1" applyAlignment="1">
      <alignment horizontal="center" wrapText="1"/>
    </xf>
    <xf numFmtId="0" fontId="5" fillId="0" borderId="0" xfId="0" applyFont="1" applyAlignment="1">
      <alignment horizontal="left" vertical="center"/>
    </xf>
    <xf numFmtId="0" fontId="16" fillId="0" borderId="0" xfId="0" applyFont="1" applyFill="1" applyAlignment="1">
      <alignment horizontal="left" vertical="center" wrapText="1"/>
    </xf>
    <xf numFmtId="0" fontId="0" fillId="0" borderId="0" xfId="0" applyAlignment="1">
      <alignment horizontal="center" wrapText="1"/>
    </xf>
    <xf numFmtId="0" fontId="0" fillId="0" borderId="0" xfId="0" applyAlignment="1">
      <alignment horizontal="center"/>
    </xf>
    <xf numFmtId="0" fontId="2" fillId="0" borderId="0" xfId="0" applyFont="1" applyFill="1" applyAlignment="1">
      <alignment horizontal="left" wrapText="1"/>
    </xf>
    <xf numFmtId="0" fontId="0" fillId="0" borderId="0" xfId="0" applyFill="1" applyAlignment="1">
      <alignment horizontal="left" wrapText="1"/>
    </xf>
    <xf numFmtId="0" fontId="2" fillId="0" borderId="42" xfId="0" applyFont="1" applyFill="1" applyBorder="1" applyAlignment="1">
      <alignment horizontal="center"/>
    </xf>
    <xf numFmtId="0" fontId="2" fillId="0" borderId="43" xfId="0" applyFont="1" applyFill="1" applyBorder="1" applyAlignment="1">
      <alignment horizontal="center"/>
    </xf>
    <xf numFmtId="14" fontId="2" fillId="0" borderId="42" xfId="0" applyNumberFormat="1" applyFont="1" applyFill="1" applyBorder="1" applyAlignment="1">
      <alignment horizontal="center"/>
    </xf>
    <xf numFmtId="14" fontId="2" fillId="0" borderId="43" xfId="0" applyNumberFormat="1" applyFont="1" applyFill="1" applyBorder="1" applyAlignment="1">
      <alignment horizontal="center"/>
    </xf>
    <xf numFmtId="0" fontId="0" fillId="0" borderId="0" xfId="0" applyFont="1" applyAlignment="1">
      <alignment horizontal="left" vertical="center" wrapText="1"/>
    </xf>
    <xf numFmtId="0" fontId="0" fillId="0" borderId="0" xfId="0" applyFont="1" applyAlignment="1">
      <alignment horizontal="left" vertical="center"/>
    </xf>
    <xf numFmtId="0" fontId="0" fillId="0" borderId="0" xfId="0" applyFont="1" applyFill="1" applyAlignment="1">
      <alignment horizontal="left" vertical="center"/>
    </xf>
    <xf numFmtId="0" fontId="0" fillId="0" borderId="0" xfId="0" applyFill="1" applyAlignment="1">
      <alignment horizontal="left" vertical="center" wrapText="1"/>
    </xf>
    <xf numFmtId="0" fontId="5" fillId="0" borderId="0" xfId="0" applyFont="1" applyAlignment="1">
      <alignment horizontal="left"/>
    </xf>
    <xf numFmtId="3" fontId="63" fillId="8" borderId="45" xfId="0" applyNumberFormat="1" applyFont="1" applyFill="1" applyBorder="1" applyAlignment="1">
      <alignment horizontal="center" vertical="center" wrapText="1"/>
    </xf>
    <xf numFmtId="3" fontId="63" fillId="8" borderId="46" xfId="0" applyNumberFormat="1" applyFont="1" applyFill="1" applyBorder="1" applyAlignment="1">
      <alignment horizontal="center" vertical="center" wrapText="1"/>
    </xf>
    <xf numFmtId="0" fontId="5" fillId="0" borderId="49" xfId="0" applyFont="1" applyBorder="1" applyAlignment="1">
      <alignment horizontal="center" vertical="center"/>
    </xf>
    <xf numFmtId="0" fontId="5" fillId="0" borderId="50" xfId="0" applyFont="1" applyBorder="1" applyAlignment="1">
      <alignment horizontal="center" vertical="center"/>
    </xf>
    <xf numFmtId="0" fontId="5" fillId="0" borderId="46" xfId="0" applyFont="1" applyBorder="1" applyAlignment="1">
      <alignment horizontal="center" vertical="center"/>
    </xf>
    <xf numFmtId="0" fontId="5" fillId="0" borderId="49" xfId="0" applyFont="1" applyFill="1" applyBorder="1" applyAlignment="1">
      <alignment horizontal="center" vertical="center"/>
    </xf>
    <xf numFmtId="0" fontId="5" fillId="0" borderId="50" xfId="0" applyFont="1" applyFill="1" applyBorder="1" applyAlignment="1">
      <alignment horizontal="center" vertical="center"/>
    </xf>
    <xf numFmtId="0" fontId="2" fillId="0" borderId="1" xfId="0" applyFont="1" applyBorder="1" applyAlignment="1">
      <alignment horizontal="center" vertical="center" wrapText="1"/>
    </xf>
    <xf numFmtId="0" fontId="2" fillId="0" borderId="6" xfId="0" applyFont="1" applyBorder="1" applyAlignment="1">
      <alignment horizontal="center" vertical="center"/>
    </xf>
    <xf numFmtId="0" fontId="2" fillId="0" borderId="2" xfId="0" applyFont="1" applyBorder="1" applyAlignment="1">
      <alignment horizontal="center" vertical="center"/>
    </xf>
    <xf numFmtId="0" fontId="2" fillId="0" borderId="1" xfId="0" applyFont="1" applyBorder="1" applyAlignment="1">
      <alignment horizontal="center"/>
    </xf>
    <xf numFmtId="0" fontId="2" fillId="0" borderId="6" xfId="0" applyFont="1" applyBorder="1" applyAlignment="1">
      <alignment horizontal="center"/>
    </xf>
    <xf numFmtId="0" fontId="2" fillId="0" borderId="2" xfId="0" applyFont="1" applyBorder="1" applyAlignment="1">
      <alignment horizontal="center"/>
    </xf>
    <xf numFmtId="0" fontId="2" fillId="0" borderId="0" xfId="0" applyFont="1" applyFill="1" applyBorder="1" applyAlignment="1">
      <alignment horizontal="left" wrapText="1"/>
    </xf>
    <xf numFmtId="0" fontId="2" fillId="2" borderId="1" xfId="0" applyFont="1" applyFill="1" applyBorder="1" applyAlignment="1">
      <alignment horizontal="center" wrapText="1"/>
    </xf>
    <xf numFmtId="0" fontId="2" fillId="2" borderId="6" xfId="0" applyFont="1" applyFill="1" applyBorder="1" applyAlignment="1">
      <alignment horizontal="center" wrapText="1"/>
    </xf>
    <xf numFmtId="0" fontId="2" fillId="2" borderId="2" xfId="0" applyFont="1" applyFill="1" applyBorder="1" applyAlignment="1">
      <alignment horizontal="center" wrapText="1"/>
    </xf>
    <xf numFmtId="0" fontId="2" fillId="2" borderId="1"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0" fillId="0" borderId="26" xfId="0" applyBorder="1" applyAlignment="1">
      <alignment horizontal="left" vertical="center" wrapText="1"/>
    </xf>
    <xf numFmtId="0" fontId="2" fillId="2" borderId="0"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0" borderId="11" xfId="0" applyFont="1" applyBorder="1" applyAlignment="1">
      <alignment horizontal="center"/>
    </xf>
    <xf numFmtId="0" fontId="2" fillId="0" borderId="12" xfId="0" applyFont="1" applyBorder="1" applyAlignment="1">
      <alignment horizontal="center"/>
    </xf>
    <xf numFmtId="0" fontId="2" fillId="0" borderId="13" xfId="0" applyFont="1" applyBorder="1" applyAlignment="1">
      <alignment horizontal="center"/>
    </xf>
    <xf numFmtId="49" fontId="0" fillId="0" borderId="14" xfId="0" applyNumberFormat="1" applyBorder="1" applyAlignment="1">
      <alignment horizontal="center"/>
    </xf>
    <xf numFmtId="49" fontId="0" fillId="0" borderId="0" xfId="0" applyNumberFormat="1" applyBorder="1" applyAlignment="1">
      <alignment horizontal="center"/>
    </xf>
    <xf numFmtId="49" fontId="0" fillId="0" borderId="15" xfId="0" applyNumberFormat="1" applyBorder="1" applyAlignment="1">
      <alignment horizontal="center"/>
    </xf>
    <xf numFmtId="0" fontId="2" fillId="2" borderId="14"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5" xfId="0" applyFont="1" applyFill="1" applyBorder="1" applyAlignment="1">
      <alignment horizontal="center" vertic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61" xfId="0" applyFill="1" applyBorder="1" applyAlignment="1">
      <alignment horizontal="center" vertical="center" wrapText="1"/>
    </xf>
    <xf numFmtId="0" fontId="0" fillId="0" borderId="61" xfId="0" applyFill="1" applyBorder="1" applyAlignment="1">
      <alignment horizontal="center" vertical="center"/>
    </xf>
    <xf numFmtId="0" fontId="0" fillId="0" borderId="62" xfId="0" applyFill="1" applyBorder="1" applyAlignment="1">
      <alignment horizontal="center" vertical="center"/>
    </xf>
    <xf numFmtId="0" fontId="2" fillId="0" borderId="0" xfId="0" applyFont="1" applyAlignment="1">
      <alignment horizontal="left" wrapText="1"/>
    </xf>
    <xf numFmtId="0" fontId="2" fillId="0" borderId="0" xfId="0" applyFont="1" applyAlignment="1">
      <alignment horizontal="left"/>
    </xf>
    <xf numFmtId="0" fontId="0" fillId="0" borderId="0" xfId="0" applyAlignment="1">
      <alignment horizontal="left"/>
    </xf>
    <xf numFmtId="0" fontId="0" fillId="0" borderId="0" xfId="0" applyAlignment="1">
      <alignment horizontal="left" wrapText="1"/>
    </xf>
    <xf numFmtId="0" fontId="10" fillId="0" borderId="0" xfId="0" applyFont="1" applyFill="1" applyAlignment="1">
      <alignment horizontal="left" vertical="center" wrapText="1"/>
    </xf>
    <xf numFmtId="0" fontId="6" fillId="0" borderId="1" xfId="0" applyFont="1" applyBorder="1" applyAlignment="1">
      <alignment horizontal="center" vertical="center"/>
    </xf>
    <xf numFmtId="0" fontId="6" fillId="0" borderId="6" xfId="0" applyFont="1" applyBorder="1" applyAlignment="1">
      <alignment horizontal="center" vertical="center"/>
    </xf>
    <xf numFmtId="0" fontId="6" fillId="0" borderId="2" xfId="0" applyFont="1" applyBorder="1" applyAlignment="1">
      <alignment horizontal="center" vertical="center"/>
    </xf>
    <xf numFmtId="0" fontId="5" fillId="0" borderId="0" xfId="0" applyFont="1" applyBorder="1" applyAlignment="1">
      <alignment horizontal="left"/>
    </xf>
    <xf numFmtId="0" fontId="17" fillId="0" borderId="0" xfId="0" applyFont="1" applyFill="1" applyAlignment="1">
      <alignment horizontal="left" vertical="center" wrapText="1"/>
    </xf>
    <xf numFmtId="0" fontId="1" fillId="0" borderId="20" xfId="0" applyFont="1" applyBorder="1" applyAlignment="1">
      <alignment horizontal="center"/>
    </xf>
    <xf numFmtId="0" fontId="1" fillId="0" borderId="3" xfId="0" applyFont="1" applyBorder="1" applyAlignment="1">
      <alignment horizontal="center"/>
    </xf>
    <xf numFmtId="1" fontId="2" fillId="0" borderId="8" xfId="21" applyNumberFormat="1" applyFont="1" applyFill="1" applyBorder="1" applyAlignment="1">
      <alignment horizontal="center" vertical="center"/>
    </xf>
    <xf numFmtId="1" fontId="2" fillId="0" borderId="9" xfId="21" applyNumberFormat="1" applyFont="1" applyFill="1" applyBorder="1" applyAlignment="1">
      <alignment horizontal="center" vertical="center"/>
    </xf>
    <xf numFmtId="1" fontId="2" fillId="0" borderId="10" xfId="21" applyNumberFormat="1" applyFont="1" applyFill="1" applyBorder="1" applyAlignment="1">
      <alignment horizontal="center" vertical="center"/>
    </xf>
    <xf numFmtId="0" fontId="6" fillId="0" borderId="44" xfId="19" applyFont="1" applyFill="1" applyBorder="1" applyAlignment="1">
      <alignment horizontal="center" vertical="center" wrapText="1"/>
    </xf>
    <xf numFmtId="0" fontId="6" fillId="0" borderId="61" xfId="19" applyFont="1" applyFill="1" applyBorder="1" applyAlignment="1">
      <alignment horizontal="center" vertical="center" wrapText="1"/>
    </xf>
    <xf numFmtId="0" fontId="1" fillId="0" borderId="0" xfId="0" applyFont="1" applyFill="1" applyAlignment="1">
      <alignment horizontal="left" wrapText="1"/>
    </xf>
    <xf numFmtId="0" fontId="1" fillId="0" borderId="0" xfId="0" applyFont="1" applyAlignment="1">
      <alignment horizontal="left" wrapText="1"/>
    </xf>
    <xf numFmtId="0" fontId="1" fillId="0" borderId="12" xfId="0" applyFont="1" applyBorder="1" applyAlignment="1">
      <alignment horizontal="left" wrapText="1"/>
    </xf>
    <xf numFmtId="0" fontId="0" fillId="0" borderId="26" xfId="0" applyBorder="1" applyAlignment="1">
      <alignment horizontal="left" wrapText="1"/>
    </xf>
    <xf numFmtId="0" fontId="0" fillId="0" borderId="38" xfId="0" applyFont="1" applyBorder="1" applyAlignment="1">
      <alignment horizontal="center" vertical="center"/>
    </xf>
    <xf numFmtId="0" fontId="0" fillId="0" borderId="77" xfId="0" applyFont="1" applyBorder="1" applyAlignment="1">
      <alignment horizontal="center" vertical="center"/>
    </xf>
    <xf numFmtId="0" fontId="2" fillId="0" borderId="44" xfId="0" applyFont="1" applyBorder="1" applyAlignment="1">
      <alignment horizontal="center" vertical="center" wrapText="1"/>
    </xf>
    <xf numFmtId="0" fontId="2" fillId="0" borderId="78" xfId="0" applyFont="1" applyBorder="1" applyAlignment="1">
      <alignment horizontal="center" vertical="center" wrapText="1"/>
    </xf>
    <xf numFmtId="0" fontId="6" fillId="0" borderId="61" xfId="0" applyFont="1" applyBorder="1" applyAlignment="1">
      <alignment horizontal="center" vertical="center" wrapText="1"/>
    </xf>
    <xf numFmtId="0" fontId="6" fillId="0" borderId="74" xfId="0" applyFont="1" applyBorder="1" applyAlignment="1">
      <alignment horizontal="center" vertical="center" wrapText="1"/>
    </xf>
    <xf numFmtId="0" fontId="2" fillId="0" borderId="61" xfId="0" applyFont="1" applyBorder="1" applyAlignment="1">
      <alignment horizontal="center" vertical="center" wrapText="1"/>
    </xf>
    <xf numFmtId="0" fontId="2" fillId="0" borderId="62" xfId="0" applyFont="1" applyBorder="1" applyAlignment="1">
      <alignment horizontal="center" vertical="center" wrapText="1"/>
    </xf>
    <xf numFmtId="0" fontId="5" fillId="0" borderId="0" xfId="0" applyFont="1" applyAlignment="1">
      <alignment horizontal="left" vertical="center" wrapText="1"/>
    </xf>
    <xf numFmtId="0" fontId="1" fillId="0" borderId="43" xfId="23" applyFill="1" applyBorder="1" applyAlignment="1">
      <alignment horizontal="center" vertical="center" wrapText="1"/>
    </xf>
    <xf numFmtId="0" fontId="1" fillId="0" borderId="3" xfId="23" applyFill="1" applyBorder="1" applyAlignment="1">
      <alignment horizontal="center" vertical="center" wrapText="1"/>
    </xf>
    <xf numFmtId="0" fontId="1" fillId="0" borderId="42" xfId="23" applyFill="1" applyBorder="1" applyAlignment="1">
      <alignment horizontal="center" vertical="center" wrapText="1"/>
    </xf>
    <xf numFmtId="0" fontId="1" fillId="0" borderId="43" xfId="23" applyFill="1" applyBorder="1" applyAlignment="1">
      <alignment horizontal="center" vertical="center"/>
    </xf>
    <xf numFmtId="0" fontId="1" fillId="0" borderId="21" xfId="23" applyFill="1" applyBorder="1" applyAlignment="1">
      <alignment horizontal="center" vertical="center" wrapText="1"/>
    </xf>
    <xf numFmtId="0" fontId="34" fillId="0" borderId="84" xfId="0" applyFont="1" applyFill="1" applyBorder="1" applyAlignment="1">
      <alignment horizontal="left" vertical="center"/>
    </xf>
    <xf numFmtId="0" fontId="34" fillId="0" borderId="4" xfId="0" applyFont="1" applyFill="1" applyBorder="1" applyAlignment="1">
      <alignment horizontal="left" vertical="center"/>
    </xf>
    <xf numFmtId="0" fontId="34" fillId="0" borderId="53" xfId="0" applyFont="1" applyFill="1" applyBorder="1" applyAlignment="1">
      <alignment horizontal="left" vertical="center"/>
    </xf>
    <xf numFmtId="0" fontId="2" fillId="16" borderId="43" xfId="0" applyFont="1" applyFill="1" applyBorder="1" applyAlignment="1">
      <alignment horizontal="center" wrapText="1"/>
    </xf>
    <xf numFmtId="0" fontId="2" fillId="16" borderId="3" xfId="0" applyFont="1" applyFill="1" applyBorder="1" applyAlignment="1">
      <alignment horizontal="center"/>
    </xf>
    <xf numFmtId="0" fontId="2" fillId="0" borderId="0" xfId="0" applyFont="1" applyAlignment="1">
      <alignment horizontal="left" vertical="center" wrapText="1"/>
    </xf>
  </cellXfs>
  <cellStyles count="24">
    <cellStyle name="Ezres" xfId="1" builtinId="3"/>
    <cellStyle name="Ezres 9" xfId="22" xr:uid="{7567856B-F5B7-46DC-ADCB-F3839F7C7059}"/>
    <cellStyle name="Hivatkozás" xfId="17" builtinId="8"/>
    <cellStyle name="normal" xfId="12" xr:uid="{C950A0CF-EEE4-40EB-A020-4384E9305476}"/>
    <cellStyle name="Normál" xfId="0" builtinId="0"/>
    <cellStyle name="Normál 16" xfId="16" xr:uid="{1287B5D2-24C0-462F-8F2A-7E54D19DD19F}"/>
    <cellStyle name="Normál 16 2" xfId="2" xr:uid="{CDB95E79-4585-4196-B536-43E8BD602C41}"/>
    <cellStyle name="Normál 19" xfId="14" xr:uid="{2781BE5D-5E6E-4DCB-86DD-067151300CE4}"/>
    <cellStyle name="Normál 19 5" xfId="15" xr:uid="{9842268B-134B-44CC-A86B-FE17EC82EDBD}"/>
    <cellStyle name="Normál 2 2 2" xfId="19" xr:uid="{50BBFEF7-9ADD-49FD-AFFE-96429B09BB6C}"/>
    <cellStyle name="Normál 2 2 2 2" xfId="11" xr:uid="{43A61F1E-BFC9-4722-A4D1-C0F62C00CC7D}"/>
    <cellStyle name="Normál 20" xfId="23" xr:uid="{02A6F9A7-D295-4CE8-9B11-E43ECDDFEF70}"/>
    <cellStyle name="Normál 21" xfId="21" xr:uid="{06B92584-F206-4BEB-963A-FA7C912E251E}"/>
    <cellStyle name="Normál 227" xfId="3" xr:uid="{7D9577B1-EA73-43F1-B6D8-420966A69925}"/>
    <cellStyle name="Normál 230" xfId="20" xr:uid="{7DEE4EBB-360A-4469-BA7D-A55F60987B96}"/>
    <cellStyle name="Normál 231" xfId="18" xr:uid="{ADD711AC-31B0-406F-8EA6-9CFFE33B4AC7}"/>
    <cellStyle name="Normál_Földgáz ENGEDÉLYES CÍMLISTA 2008" xfId="7" xr:uid="{F436A4B8-3AD0-4632-8F2E-812C95C625A5}"/>
    <cellStyle name="Normál_Gázhatározatszámokvégső" xfId="6" xr:uid="{ED6415DD-99CA-43EC-8447-16F1999760A5}"/>
    <cellStyle name="Normál_Kiadvány 2004 ÚJ táblák" xfId="4" xr:uid="{B0C00A4B-F778-45FC-A0F1-0F4512F0242B}"/>
    <cellStyle name="Normál_kiadvány2003táblák" xfId="8" xr:uid="{B4F66481-1FDB-49C2-B26D-719D4DC4B72D}"/>
    <cellStyle name="Normál_Kiadványidősoroktáblák" xfId="9" xr:uid="{6FF2C7D7-F906-4C97-92DC-D1240FCA5E57}"/>
    <cellStyle name="Normál_Osszar9901" xfId="10" xr:uid="{9001137C-BCA8-48E8-9974-357893FCE9FF}"/>
    <cellStyle name="Normál_Részarányok új" xfId="13" xr:uid="{40B76A08-C210-4344-BFA0-11E24B5FC4A6}"/>
    <cellStyle name="Normál_Villenglista" xfId="5" xr:uid="{EF67D449-044B-43D3-A705-5B89FD5FB5E8}"/>
  </cellStyles>
  <dxfs count="22">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127000</xdr:colOff>
      <xdr:row>27</xdr:row>
      <xdr:rowOff>101600</xdr:rowOff>
    </xdr:from>
    <xdr:to>
      <xdr:col>2</xdr:col>
      <xdr:colOff>254000</xdr:colOff>
      <xdr:row>31</xdr:row>
      <xdr:rowOff>74569</xdr:rowOff>
    </xdr:to>
    <xdr:pic>
      <xdr:nvPicPr>
        <xdr:cNvPr id="8" name="Kép 7">
          <a:extLst>
            <a:ext uri="{FF2B5EF4-FFF2-40B4-BE49-F238E27FC236}">
              <a16:creationId xmlns:a16="http://schemas.microsoft.com/office/drawing/2014/main" id="{709F15D3-D3B4-4A32-AB24-952C72FB4C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6600" y="5791200"/>
          <a:ext cx="736600" cy="709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12700</xdr:colOff>
      <xdr:row>18</xdr:row>
      <xdr:rowOff>12701</xdr:rowOff>
    </xdr:from>
    <xdr:to>
      <xdr:col>3</xdr:col>
      <xdr:colOff>311150</xdr:colOff>
      <xdr:row>21</xdr:row>
      <xdr:rowOff>29370</xdr:rowOff>
    </xdr:to>
    <xdr:pic>
      <xdr:nvPicPr>
        <xdr:cNvPr id="9" name="Kép 8">
          <a:extLst>
            <a:ext uri="{FF2B5EF4-FFF2-40B4-BE49-F238E27FC236}">
              <a16:creationId xmlns:a16="http://schemas.microsoft.com/office/drawing/2014/main" id="{634A7A62-565A-4E53-98DE-A63AC5BFC4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 y="4044951"/>
          <a:ext cx="1517650" cy="569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5</xdr:col>
      <xdr:colOff>1114425</xdr:colOff>
      <xdr:row>73</xdr:row>
      <xdr:rowOff>180211</xdr:rowOff>
    </xdr:to>
    <xdr:pic>
      <xdr:nvPicPr>
        <xdr:cNvPr id="5" name="Kép 4">
          <a:extLst>
            <a:ext uri="{FF2B5EF4-FFF2-40B4-BE49-F238E27FC236}">
              <a16:creationId xmlns:a16="http://schemas.microsoft.com/office/drawing/2014/main" id="{679CF55F-D688-4E36-94D6-CE3E5FB29E5D}"/>
            </a:ext>
          </a:extLst>
        </xdr:cNvPr>
        <xdr:cNvPicPr>
          <a:picLocks noChangeAspect="1"/>
        </xdr:cNvPicPr>
      </xdr:nvPicPr>
      <xdr:blipFill>
        <a:blip xmlns:r="http://schemas.openxmlformats.org/officeDocument/2006/relationships" r:embed="rId1"/>
        <a:stretch>
          <a:fillRect/>
        </a:stretch>
      </xdr:blipFill>
      <xdr:spPr>
        <a:xfrm>
          <a:off x="0" y="12601575"/>
          <a:ext cx="7486650" cy="4371211"/>
        </a:xfrm>
        <a:prstGeom prst="rect">
          <a:avLst/>
        </a:prstGeom>
      </xdr:spPr>
    </xdr:pic>
    <xdr:clientData/>
  </xdr:twoCellAnchor>
  <xdr:twoCellAnchor editAs="oneCell">
    <xdr:from>
      <xdr:col>0</xdr:col>
      <xdr:colOff>0</xdr:colOff>
      <xdr:row>76</xdr:row>
      <xdr:rowOff>0</xdr:rowOff>
    </xdr:from>
    <xdr:to>
      <xdr:col>5</xdr:col>
      <xdr:colOff>1114425</xdr:colOff>
      <xdr:row>100</xdr:row>
      <xdr:rowOff>189389</xdr:rowOff>
    </xdr:to>
    <xdr:pic>
      <xdr:nvPicPr>
        <xdr:cNvPr id="6" name="Kép 5">
          <a:extLst>
            <a:ext uri="{FF2B5EF4-FFF2-40B4-BE49-F238E27FC236}">
              <a16:creationId xmlns:a16="http://schemas.microsoft.com/office/drawing/2014/main" id="{10FF684C-E617-4397-9594-263EB04F7295}"/>
            </a:ext>
          </a:extLst>
        </xdr:cNvPr>
        <xdr:cNvPicPr>
          <a:picLocks noChangeAspect="1"/>
        </xdr:cNvPicPr>
      </xdr:nvPicPr>
      <xdr:blipFill>
        <a:blip xmlns:r="http://schemas.openxmlformats.org/officeDocument/2006/relationships" r:embed="rId2"/>
        <a:stretch>
          <a:fillRect/>
        </a:stretch>
      </xdr:blipFill>
      <xdr:spPr>
        <a:xfrm>
          <a:off x="0" y="17364075"/>
          <a:ext cx="7486650" cy="4761389"/>
        </a:xfrm>
        <a:prstGeom prst="rect">
          <a:avLst/>
        </a:prstGeom>
      </xdr:spPr>
    </xdr:pic>
    <xdr:clientData/>
  </xdr:twoCellAnchor>
  <xdr:twoCellAnchor editAs="oneCell">
    <xdr:from>
      <xdr:col>0</xdr:col>
      <xdr:colOff>0</xdr:colOff>
      <xdr:row>103</xdr:row>
      <xdr:rowOff>0</xdr:rowOff>
    </xdr:from>
    <xdr:to>
      <xdr:col>5</xdr:col>
      <xdr:colOff>1114425</xdr:colOff>
      <xdr:row>127</xdr:row>
      <xdr:rowOff>183292</xdr:rowOff>
    </xdr:to>
    <xdr:pic>
      <xdr:nvPicPr>
        <xdr:cNvPr id="7" name="Kép 6">
          <a:extLst>
            <a:ext uri="{FF2B5EF4-FFF2-40B4-BE49-F238E27FC236}">
              <a16:creationId xmlns:a16="http://schemas.microsoft.com/office/drawing/2014/main" id="{D3703F50-57D3-4AF9-9F2D-63EC59639A57}"/>
            </a:ext>
          </a:extLst>
        </xdr:cNvPr>
        <xdr:cNvPicPr>
          <a:picLocks noChangeAspect="1"/>
        </xdr:cNvPicPr>
      </xdr:nvPicPr>
      <xdr:blipFill>
        <a:blip xmlns:r="http://schemas.openxmlformats.org/officeDocument/2006/relationships" r:embed="rId3"/>
        <a:stretch>
          <a:fillRect/>
        </a:stretch>
      </xdr:blipFill>
      <xdr:spPr>
        <a:xfrm>
          <a:off x="0" y="22507575"/>
          <a:ext cx="7486650" cy="475529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20</xdr:col>
      <xdr:colOff>104775</xdr:colOff>
      <xdr:row>44</xdr:row>
      <xdr:rowOff>19050</xdr:rowOff>
    </xdr:to>
    <xdr:pic>
      <xdr:nvPicPr>
        <xdr:cNvPr id="2" name="Kép 1">
          <a:extLst>
            <a:ext uri="{FF2B5EF4-FFF2-40B4-BE49-F238E27FC236}">
              <a16:creationId xmlns:a16="http://schemas.microsoft.com/office/drawing/2014/main" id="{CDCDDC12-F1A7-4F61-8BDB-47D92C695B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3500"/>
          <a:ext cx="12296775" cy="706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19</xdr:col>
      <xdr:colOff>361950</xdr:colOff>
      <xdr:row>42</xdr:row>
      <xdr:rowOff>152400</xdr:rowOff>
    </xdr:to>
    <xdr:pic>
      <xdr:nvPicPr>
        <xdr:cNvPr id="2" name="Kép 1">
          <a:extLst>
            <a:ext uri="{FF2B5EF4-FFF2-40B4-BE49-F238E27FC236}">
              <a16:creationId xmlns:a16="http://schemas.microsoft.com/office/drawing/2014/main" id="{7A6B6A5E-3231-446A-8532-3D53F4D9A8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3000"/>
          <a:ext cx="11944350" cy="701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20</xdr:col>
      <xdr:colOff>66675</xdr:colOff>
      <xdr:row>45</xdr:row>
      <xdr:rowOff>133350</xdr:rowOff>
    </xdr:to>
    <xdr:pic>
      <xdr:nvPicPr>
        <xdr:cNvPr id="2" name="Kép 1">
          <a:extLst>
            <a:ext uri="{FF2B5EF4-FFF2-40B4-BE49-F238E27FC236}">
              <a16:creationId xmlns:a16="http://schemas.microsoft.com/office/drawing/2014/main" id="{BA14D079-9A09-43D1-B508-9EED315EFC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90625"/>
          <a:ext cx="12258675" cy="756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16</xdr:col>
      <xdr:colOff>43521</xdr:colOff>
      <xdr:row>31</xdr:row>
      <xdr:rowOff>177262</xdr:rowOff>
    </xdr:to>
    <xdr:pic>
      <xdr:nvPicPr>
        <xdr:cNvPr id="2" name="Kép 1">
          <a:extLst>
            <a:ext uri="{FF2B5EF4-FFF2-40B4-BE49-F238E27FC236}">
              <a16:creationId xmlns:a16="http://schemas.microsoft.com/office/drawing/2014/main" id="{5FC61C92-EAE2-444C-BC68-2717B983FD7D}"/>
            </a:ext>
          </a:extLst>
        </xdr:cNvPr>
        <xdr:cNvPicPr>
          <a:picLocks noChangeAspect="1"/>
        </xdr:cNvPicPr>
      </xdr:nvPicPr>
      <xdr:blipFill>
        <a:blip xmlns:r="http://schemas.openxmlformats.org/officeDocument/2006/relationships" r:embed="rId1"/>
        <a:stretch>
          <a:fillRect/>
        </a:stretch>
      </xdr:blipFill>
      <xdr:spPr>
        <a:xfrm>
          <a:off x="0" y="581025"/>
          <a:ext cx="9797121" cy="5511262"/>
        </a:xfrm>
        <a:prstGeom prst="rect">
          <a:avLst/>
        </a:prstGeom>
      </xdr:spPr>
    </xdr:pic>
    <xdr:clientData/>
  </xdr:twoCellAnchor>
  <xdr:twoCellAnchor editAs="oneCell">
    <xdr:from>
      <xdr:col>0</xdr:col>
      <xdr:colOff>0</xdr:colOff>
      <xdr:row>34</xdr:row>
      <xdr:rowOff>0</xdr:rowOff>
    </xdr:from>
    <xdr:to>
      <xdr:col>16</xdr:col>
      <xdr:colOff>67907</xdr:colOff>
      <xdr:row>60</xdr:row>
      <xdr:rowOff>33960</xdr:rowOff>
    </xdr:to>
    <xdr:pic>
      <xdr:nvPicPr>
        <xdr:cNvPr id="3" name="Kép 2">
          <a:extLst>
            <a:ext uri="{FF2B5EF4-FFF2-40B4-BE49-F238E27FC236}">
              <a16:creationId xmlns:a16="http://schemas.microsoft.com/office/drawing/2014/main" id="{D619FFC3-38AA-4225-8ABA-558125C055BC}"/>
            </a:ext>
          </a:extLst>
        </xdr:cNvPr>
        <xdr:cNvPicPr>
          <a:picLocks noChangeAspect="1"/>
        </xdr:cNvPicPr>
      </xdr:nvPicPr>
      <xdr:blipFill>
        <a:blip xmlns:r="http://schemas.openxmlformats.org/officeDocument/2006/relationships" r:embed="rId2"/>
        <a:stretch>
          <a:fillRect/>
        </a:stretch>
      </xdr:blipFill>
      <xdr:spPr>
        <a:xfrm>
          <a:off x="0" y="6486525"/>
          <a:ext cx="9821507" cy="49869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28223</xdr:colOff>
      <xdr:row>16</xdr:row>
      <xdr:rowOff>7056</xdr:rowOff>
    </xdr:from>
    <xdr:to>
      <xdr:col>7</xdr:col>
      <xdr:colOff>304095</xdr:colOff>
      <xdr:row>42</xdr:row>
      <xdr:rowOff>55034</xdr:rowOff>
    </xdr:to>
    <xdr:pic>
      <xdr:nvPicPr>
        <xdr:cNvPr id="2" name="Kép 1">
          <a:extLst>
            <a:ext uri="{FF2B5EF4-FFF2-40B4-BE49-F238E27FC236}">
              <a16:creationId xmlns:a16="http://schemas.microsoft.com/office/drawing/2014/main" id="{CAD202A5-EA96-4D67-8F8E-A12B99B06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7823" y="4788606"/>
          <a:ext cx="7933972" cy="5000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18</xdr:col>
      <xdr:colOff>470384</xdr:colOff>
      <xdr:row>31</xdr:row>
      <xdr:rowOff>11148</xdr:rowOff>
    </xdr:to>
    <xdr:pic>
      <xdr:nvPicPr>
        <xdr:cNvPr id="2" name="Kép 1">
          <a:extLst>
            <a:ext uri="{FF2B5EF4-FFF2-40B4-BE49-F238E27FC236}">
              <a16:creationId xmlns:a16="http://schemas.microsoft.com/office/drawing/2014/main" id="{8237E2A7-7009-4B8C-9D7D-9F75A0E57DC5}"/>
            </a:ext>
          </a:extLst>
        </xdr:cNvPr>
        <xdr:cNvPicPr>
          <a:picLocks noChangeAspect="1"/>
        </xdr:cNvPicPr>
      </xdr:nvPicPr>
      <xdr:blipFill>
        <a:blip xmlns:r="http://schemas.openxmlformats.org/officeDocument/2006/relationships" r:embed="rId1"/>
        <a:stretch>
          <a:fillRect/>
        </a:stretch>
      </xdr:blipFill>
      <xdr:spPr>
        <a:xfrm>
          <a:off x="0" y="381000"/>
          <a:ext cx="11443184" cy="5535648"/>
        </a:xfrm>
        <a:prstGeom prst="rect">
          <a:avLst/>
        </a:prstGeom>
      </xdr:spPr>
    </xdr:pic>
    <xdr:clientData/>
  </xdr:twoCellAnchor>
  <xdr:twoCellAnchor editAs="oneCell">
    <xdr:from>
      <xdr:col>0</xdr:col>
      <xdr:colOff>0</xdr:colOff>
      <xdr:row>43</xdr:row>
      <xdr:rowOff>0</xdr:rowOff>
    </xdr:from>
    <xdr:to>
      <xdr:col>18</xdr:col>
      <xdr:colOff>466725</xdr:colOff>
      <xdr:row>74</xdr:row>
      <xdr:rowOff>20326</xdr:rowOff>
    </xdr:to>
    <xdr:pic>
      <xdr:nvPicPr>
        <xdr:cNvPr id="3" name="Kép 2">
          <a:extLst>
            <a:ext uri="{FF2B5EF4-FFF2-40B4-BE49-F238E27FC236}">
              <a16:creationId xmlns:a16="http://schemas.microsoft.com/office/drawing/2014/main" id="{A94CF503-A7F9-4759-AB59-4808C6E73C80}"/>
            </a:ext>
          </a:extLst>
        </xdr:cNvPr>
        <xdr:cNvPicPr>
          <a:picLocks noChangeAspect="1"/>
        </xdr:cNvPicPr>
      </xdr:nvPicPr>
      <xdr:blipFill>
        <a:blip xmlns:r="http://schemas.openxmlformats.org/officeDocument/2006/relationships" r:embed="rId2"/>
        <a:stretch>
          <a:fillRect/>
        </a:stretch>
      </xdr:blipFill>
      <xdr:spPr>
        <a:xfrm>
          <a:off x="0" y="8191500"/>
          <a:ext cx="11439525" cy="592582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15</xdr:col>
      <xdr:colOff>19050</xdr:colOff>
      <xdr:row>30</xdr:row>
      <xdr:rowOff>29371</xdr:rowOff>
    </xdr:to>
    <xdr:pic>
      <xdr:nvPicPr>
        <xdr:cNvPr id="2" name="Kép 1">
          <a:extLst>
            <a:ext uri="{FF2B5EF4-FFF2-40B4-BE49-F238E27FC236}">
              <a16:creationId xmlns:a16="http://schemas.microsoft.com/office/drawing/2014/main" id="{D7DD3965-C68B-4636-BDCF-CBFBDEF078B3}"/>
            </a:ext>
          </a:extLst>
        </xdr:cNvPr>
        <xdr:cNvPicPr>
          <a:picLocks noChangeAspect="1"/>
        </xdr:cNvPicPr>
      </xdr:nvPicPr>
      <xdr:blipFill>
        <a:blip xmlns:r="http://schemas.openxmlformats.org/officeDocument/2006/relationships" r:embed="rId1"/>
        <a:stretch>
          <a:fillRect/>
        </a:stretch>
      </xdr:blipFill>
      <xdr:spPr>
        <a:xfrm>
          <a:off x="609600" y="762000"/>
          <a:ext cx="8553450" cy="4791871"/>
        </a:xfrm>
        <a:prstGeom prst="rect">
          <a:avLst/>
        </a:prstGeom>
      </xdr:spPr>
    </xdr:pic>
    <xdr:clientData/>
  </xdr:twoCellAnchor>
  <xdr:twoCellAnchor editAs="oneCell">
    <xdr:from>
      <xdr:col>1</xdr:col>
      <xdr:colOff>0</xdr:colOff>
      <xdr:row>32</xdr:row>
      <xdr:rowOff>0</xdr:rowOff>
    </xdr:from>
    <xdr:to>
      <xdr:col>14</xdr:col>
      <xdr:colOff>609599</xdr:colOff>
      <xdr:row>61</xdr:row>
      <xdr:rowOff>187947</xdr:rowOff>
    </xdr:to>
    <xdr:pic>
      <xdr:nvPicPr>
        <xdr:cNvPr id="3" name="Kép 2">
          <a:extLst>
            <a:ext uri="{FF2B5EF4-FFF2-40B4-BE49-F238E27FC236}">
              <a16:creationId xmlns:a16="http://schemas.microsoft.com/office/drawing/2014/main" id="{B4F368F1-8493-4AB5-995B-A97A6B94F460}"/>
            </a:ext>
          </a:extLst>
        </xdr:cNvPr>
        <xdr:cNvPicPr>
          <a:picLocks noChangeAspect="1"/>
        </xdr:cNvPicPr>
      </xdr:nvPicPr>
      <xdr:blipFill>
        <a:blip xmlns:r="http://schemas.openxmlformats.org/officeDocument/2006/relationships" r:embed="rId2"/>
        <a:stretch>
          <a:fillRect/>
        </a:stretch>
      </xdr:blipFill>
      <xdr:spPr>
        <a:xfrm>
          <a:off x="609600" y="5905500"/>
          <a:ext cx="8534399" cy="5712447"/>
        </a:xfrm>
        <a:prstGeom prst="rect">
          <a:avLst/>
        </a:prstGeom>
      </xdr:spPr>
    </xdr:pic>
    <xdr:clientData/>
  </xdr:twoCellAnchor>
  <xdr:twoCellAnchor editAs="oneCell">
    <xdr:from>
      <xdr:col>1</xdr:col>
      <xdr:colOff>0</xdr:colOff>
      <xdr:row>64</xdr:row>
      <xdr:rowOff>0</xdr:rowOff>
    </xdr:from>
    <xdr:to>
      <xdr:col>15</xdr:col>
      <xdr:colOff>9525</xdr:colOff>
      <xdr:row>92</xdr:row>
      <xdr:rowOff>98007</xdr:rowOff>
    </xdr:to>
    <xdr:pic>
      <xdr:nvPicPr>
        <xdr:cNvPr id="4" name="Kép 3">
          <a:extLst>
            <a:ext uri="{FF2B5EF4-FFF2-40B4-BE49-F238E27FC236}">
              <a16:creationId xmlns:a16="http://schemas.microsoft.com/office/drawing/2014/main" id="{8CDB09E6-9176-4D59-AB8A-09E729F2D977}"/>
            </a:ext>
          </a:extLst>
        </xdr:cNvPr>
        <xdr:cNvPicPr>
          <a:picLocks noChangeAspect="1"/>
        </xdr:cNvPicPr>
      </xdr:nvPicPr>
      <xdr:blipFill>
        <a:blip xmlns:r="http://schemas.openxmlformats.org/officeDocument/2006/relationships" r:embed="rId3"/>
        <a:stretch>
          <a:fillRect/>
        </a:stretch>
      </xdr:blipFill>
      <xdr:spPr>
        <a:xfrm>
          <a:off x="609600" y="12001500"/>
          <a:ext cx="8543925" cy="543200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200025</xdr:colOff>
      <xdr:row>5</xdr:row>
      <xdr:rowOff>0</xdr:rowOff>
    </xdr:from>
    <xdr:to>
      <xdr:col>15</xdr:col>
      <xdr:colOff>180975</xdr:colOff>
      <xdr:row>40</xdr:row>
      <xdr:rowOff>87453</xdr:rowOff>
    </xdr:to>
    <xdr:pic>
      <xdr:nvPicPr>
        <xdr:cNvPr id="2" name="Kép 1">
          <a:extLst>
            <a:ext uri="{FF2B5EF4-FFF2-40B4-BE49-F238E27FC236}">
              <a16:creationId xmlns:a16="http://schemas.microsoft.com/office/drawing/2014/main" id="{A19CC826-E051-4920-8A7E-288E333DC933}"/>
            </a:ext>
          </a:extLst>
        </xdr:cNvPr>
        <xdr:cNvPicPr>
          <a:picLocks noChangeAspect="1"/>
        </xdr:cNvPicPr>
      </xdr:nvPicPr>
      <xdr:blipFill>
        <a:blip xmlns:r="http://schemas.openxmlformats.org/officeDocument/2006/relationships" r:embed="rId1"/>
        <a:stretch>
          <a:fillRect/>
        </a:stretch>
      </xdr:blipFill>
      <xdr:spPr>
        <a:xfrm>
          <a:off x="200025" y="952500"/>
          <a:ext cx="9124950" cy="6754953"/>
        </a:xfrm>
        <a:prstGeom prst="rect">
          <a:avLst/>
        </a:prstGeom>
      </xdr:spPr>
    </xdr:pic>
    <xdr:clientData/>
  </xdr:twoCellAnchor>
  <xdr:twoCellAnchor editAs="oneCell">
    <xdr:from>
      <xdr:col>0</xdr:col>
      <xdr:colOff>133350</xdr:colOff>
      <xdr:row>43</xdr:row>
      <xdr:rowOff>0</xdr:rowOff>
    </xdr:from>
    <xdr:to>
      <xdr:col>15</xdr:col>
      <xdr:colOff>189785</xdr:colOff>
      <xdr:row>78</xdr:row>
      <xdr:rowOff>20392</xdr:rowOff>
    </xdr:to>
    <xdr:pic>
      <xdr:nvPicPr>
        <xdr:cNvPr id="3" name="Kép 2">
          <a:extLst>
            <a:ext uri="{FF2B5EF4-FFF2-40B4-BE49-F238E27FC236}">
              <a16:creationId xmlns:a16="http://schemas.microsoft.com/office/drawing/2014/main" id="{890C307A-287F-41D2-83A9-A8B52B69EB8A}"/>
            </a:ext>
          </a:extLst>
        </xdr:cNvPr>
        <xdr:cNvPicPr>
          <a:picLocks noChangeAspect="1"/>
        </xdr:cNvPicPr>
      </xdr:nvPicPr>
      <xdr:blipFill>
        <a:blip xmlns:r="http://schemas.openxmlformats.org/officeDocument/2006/relationships" r:embed="rId2"/>
        <a:stretch>
          <a:fillRect/>
        </a:stretch>
      </xdr:blipFill>
      <xdr:spPr>
        <a:xfrm>
          <a:off x="133350" y="8191500"/>
          <a:ext cx="9200435" cy="6687892"/>
        </a:xfrm>
        <a:prstGeom prst="rect">
          <a:avLst/>
        </a:prstGeom>
      </xdr:spPr>
    </xdr:pic>
    <xdr:clientData/>
  </xdr:twoCellAnchor>
  <xdr:twoCellAnchor editAs="oneCell">
    <xdr:from>
      <xdr:col>0</xdr:col>
      <xdr:colOff>142874</xdr:colOff>
      <xdr:row>80</xdr:row>
      <xdr:rowOff>0</xdr:rowOff>
    </xdr:from>
    <xdr:to>
      <xdr:col>15</xdr:col>
      <xdr:colOff>219075</xdr:colOff>
      <xdr:row>112</xdr:row>
      <xdr:rowOff>18818</xdr:rowOff>
    </xdr:to>
    <xdr:pic>
      <xdr:nvPicPr>
        <xdr:cNvPr id="5" name="Kép 4">
          <a:extLst>
            <a:ext uri="{FF2B5EF4-FFF2-40B4-BE49-F238E27FC236}">
              <a16:creationId xmlns:a16="http://schemas.microsoft.com/office/drawing/2014/main" id="{F7FF073A-F666-4828-8C81-74E8ED499E97}"/>
            </a:ext>
          </a:extLst>
        </xdr:cNvPr>
        <xdr:cNvPicPr>
          <a:picLocks noChangeAspect="1"/>
        </xdr:cNvPicPr>
      </xdr:nvPicPr>
      <xdr:blipFill>
        <a:blip xmlns:r="http://schemas.openxmlformats.org/officeDocument/2006/relationships" r:embed="rId3"/>
        <a:stretch>
          <a:fillRect/>
        </a:stretch>
      </xdr:blipFill>
      <xdr:spPr>
        <a:xfrm>
          <a:off x="142874" y="15240000"/>
          <a:ext cx="9220201" cy="61148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190500</xdr:colOff>
      <xdr:row>12</xdr:row>
      <xdr:rowOff>115966</xdr:rowOff>
    </xdr:from>
    <xdr:to>
      <xdr:col>4</xdr:col>
      <xdr:colOff>571500</xdr:colOff>
      <xdr:row>16</xdr:row>
      <xdr:rowOff>20233</xdr:rowOff>
    </xdr:to>
    <xdr:sp macro="" textlink="">
      <xdr:nvSpPr>
        <xdr:cNvPr id="2" name="Téglalap 1">
          <a:extLst>
            <a:ext uri="{FF2B5EF4-FFF2-40B4-BE49-F238E27FC236}">
              <a16:creationId xmlns:a16="http://schemas.microsoft.com/office/drawing/2014/main" id="{E45323F7-20EE-4F98-B131-451517612CF0}"/>
            </a:ext>
          </a:extLst>
        </xdr:cNvPr>
        <xdr:cNvSpPr/>
      </xdr:nvSpPr>
      <xdr:spPr>
        <a:xfrm>
          <a:off x="190500" y="2401966"/>
          <a:ext cx="2819400" cy="666267"/>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Hazai termelők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Domestic producers</a:t>
          </a:r>
        </a:p>
      </xdr:txBody>
    </xdr:sp>
    <xdr:clientData/>
  </xdr:twoCellAnchor>
  <xdr:twoCellAnchor>
    <xdr:from>
      <xdr:col>6</xdr:col>
      <xdr:colOff>380047</xdr:colOff>
      <xdr:row>4</xdr:row>
      <xdr:rowOff>57020</xdr:rowOff>
    </xdr:from>
    <xdr:to>
      <xdr:col>10</xdr:col>
      <xdr:colOff>339588</xdr:colOff>
      <xdr:row>7</xdr:row>
      <xdr:rowOff>60686</xdr:rowOff>
    </xdr:to>
    <xdr:sp macro="" textlink="">
      <xdr:nvSpPr>
        <xdr:cNvPr id="3" name="Téglalap 2">
          <a:extLst>
            <a:ext uri="{FF2B5EF4-FFF2-40B4-BE49-F238E27FC236}">
              <a16:creationId xmlns:a16="http://schemas.microsoft.com/office/drawing/2014/main" id="{32E34EA2-FA6F-4A0C-BDD4-E0C4AD96E1E9}"/>
            </a:ext>
          </a:extLst>
        </xdr:cNvPr>
        <xdr:cNvSpPr/>
      </xdr:nvSpPr>
      <xdr:spPr>
        <a:xfrm>
          <a:off x="4037647" y="819020"/>
          <a:ext cx="2397941"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Import</a:t>
          </a:r>
        </a:p>
      </xdr:txBody>
    </xdr:sp>
    <xdr:clientData/>
  </xdr:twoCellAnchor>
  <xdr:twoCellAnchor>
    <xdr:from>
      <xdr:col>5</xdr:col>
      <xdr:colOff>446280</xdr:colOff>
      <xdr:row>15</xdr:row>
      <xdr:rowOff>66264</xdr:rowOff>
    </xdr:from>
    <xdr:to>
      <xdr:col>9</xdr:col>
      <xdr:colOff>430671</xdr:colOff>
      <xdr:row>19</xdr:row>
      <xdr:rowOff>4619</xdr:rowOff>
    </xdr:to>
    <xdr:sp macro="" textlink="">
      <xdr:nvSpPr>
        <xdr:cNvPr id="4" name="Téglalap 3">
          <a:extLst>
            <a:ext uri="{FF2B5EF4-FFF2-40B4-BE49-F238E27FC236}">
              <a16:creationId xmlns:a16="http://schemas.microsoft.com/office/drawing/2014/main" id="{690238AF-7B69-4312-A509-ED1918226FA5}"/>
            </a:ext>
          </a:extLst>
        </xdr:cNvPr>
        <xdr:cNvSpPr/>
      </xdr:nvSpPr>
      <xdr:spPr>
        <a:xfrm>
          <a:off x="3494280" y="2923764"/>
          <a:ext cx="2422791" cy="700355"/>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Földgáztárolók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Natural gas storage facilities</a:t>
          </a:r>
        </a:p>
      </xdr:txBody>
    </xdr:sp>
    <xdr:clientData/>
  </xdr:twoCellAnchor>
  <xdr:twoCellAnchor>
    <xdr:from>
      <xdr:col>6</xdr:col>
      <xdr:colOff>372716</xdr:colOff>
      <xdr:row>9</xdr:row>
      <xdr:rowOff>107673</xdr:rowOff>
    </xdr:from>
    <xdr:to>
      <xdr:col>10</xdr:col>
      <xdr:colOff>346912</xdr:colOff>
      <xdr:row>13</xdr:row>
      <xdr:rowOff>44121</xdr:rowOff>
    </xdr:to>
    <xdr:sp macro="" textlink="">
      <xdr:nvSpPr>
        <xdr:cNvPr id="5" name="Téglalap 4">
          <a:extLst>
            <a:ext uri="{FF2B5EF4-FFF2-40B4-BE49-F238E27FC236}">
              <a16:creationId xmlns:a16="http://schemas.microsoft.com/office/drawing/2014/main" id="{BD4BC9D0-9027-44CD-93DC-ED3034D9667C}"/>
            </a:ext>
          </a:extLst>
        </xdr:cNvPr>
        <xdr:cNvSpPr/>
      </xdr:nvSpPr>
      <xdr:spPr>
        <a:xfrm>
          <a:off x="4030316" y="1822173"/>
          <a:ext cx="2412596" cy="698448"/>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Szállítási rendszerüzemeltető Transmission system operator</a:t>
          </a:r>
        </a:p>
      </xdr:txBody>
    </xdr:sp>
    <xdr:clientData/>
  </xdr:twoCellAnchor>
  <xdr:twoCellAnchor>
    <xdr:from>
      <xdr:col>7</xdr:col>
      <xdr:colOff>550194</xdr:colOff>
      <xdr:row>20</xdr:row>
      <xdr:rowOff>41416</xdr:rowOff>
    </xdr:from>
    <xdr:to>
      <xdr:col>11</xdr:col>
      <xdr:colOff>562300</xdr:colOff>
      <xdr:row>23</xdr:row>
      <xdr:rowOff>45082</xdr:rowOff>
    </xdr:to>
    <xdr:sp macro="" textlink="">
      <xdr:nvSpPr>
        <xdr:cNvPr id="6" name="Téglalap 5">
          <a:extLst>
            <a:ext uri="{FF2B5EF4-FFF2-40B4-BE49-F238E27FC236}">
              <a16:creationId xmlns:a16="http://schemas.microsoft.com/office/drawing/2014/main" id="{01BBD36E-42B8-46E6-B7F2-3216D209CE30}"/>
            </a:ext>
          </a:extLst>
        </xdr:cNvPr>
        <xdr:cNvSpPr/>
      </xdr:nvSpPr>
      <xdr:spPr>
        <a:xfrm>
          <a:off x="4817394" y="3851416"/>
          <a:ext cx="2450506"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Elosztók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distribution system operators</a:t>
          </a:r>
        </a:p>
      </xdr:txBody>
    </xdr:sp>
    <xdr:clientData/>
  </xdr:twoCellAnchor>
  <xdr:twoCellAnchor>
    <xdr:from>
      <xdr:col>12</xdr:col>
      <xdr:colOff>420528</xdr:colOff>
      <xdr:row>4</xdr:row>
      <xdr:rowOff>90162</xdr:rowOff>
    </xdr:from>
    <xdr:to>
      <xdr:col>16</xdr:col>
      <xdr:colOff>571525</xdr:colOff>
      <xdr:row>11</xdr:row>
      <xdr:rowOff>16572</xdr:rowOff>
    </xdr:to>
    <xdr:sp macro="" textlink="">
      <xdr:nvSpPr>
        <xdr:cNvPr id="7" name="Téglalap 6">
          <a:extLst>
            <a:ext uri="{FF2B5EF4-FFF2-40B4-BE49-F238E27FC236}">
              <a16:creationId xmlns:a16="http://schemas.microsoft.com/office/drawing/2014/main" id="{7E2D5791-C5C0-444C-8E9B-C894EA6ACE5E}"/>
            </a:ext>
          </a:extLst>
        </xdr:cNvPr>
        <xdr:cNvSpPr/>
      </xdr:nvSpPr>
      <xdr:spPr>
        <a:xfrm>
          <a:off x="7735728" y="852162"/>
          <a:ext cx="2589397" cy="1259910"/>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1" i="0" u="none" strike="noStrike" kern="0" cap="none" spc="0" normalizeH="0" baseline="0" noProof="0">
              <a:ln>
                <a:noFill/>
              </a:ln>
              <a:solidFill>
                <a:sysClr val="window" lastClr="FFFFFF"/>
              </a:solidFill>
              <a:effectLst/>
              <a:uLnTx/>
              <a:uFillTx/>
              <a:latin typeface="Calibri"/>
              <a:ea typeface="+mn-ea"/>
              <a:cs typeface="+mn-cs"/>
            </a:rPr>
            <a:t>Nem egyetemes szolgáltatás keretében vételező felhasználók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1" i="0" u="none" strike="noStrike" kern="0" cap="none" spc="0" normalizeH="0" baseline="0" noProof="0">
              <a:ln>
                <a:noFill/>
              </a:ln>
              <a:solidFill>
                <a:sysClr val="window" lastClr="FFFFFF"/>
              </a:solidFill>
              <a:effectLst/>
              <a:uLnTx/>
              <a:uFillTx/>
              <a:latin typeface="Calibri"/>
              <a:ea typeface="+mn-ea"/>
              <a:cs typeface="+mn-cs"/>
            </a:rPr>
            <a:t>Customers purchasing outside the universal service</a:t>
          </a:r>
        </a:p>
      </xdr:txBody>
    </xdr:sp>
    <xdr:clientData/>
  </xdr:twoCellAnchor>
  <xdr:twoCellAnchor>
    <xdr:from>
      <xdr:col>12</xdr:col>
      <xdr:colOff>421484</xdr:colOff>
      <xdr:row>12</xdr:row>
      <xdr:rowOff>149101</xdr:rowOff>
    </xdr:from>
    <xdr:to>
      <xdr:col>16</xdr:col>
      <xdr:colOff>538395</xdr:colOff>
      <xdr:row>15</xdr:row>
      <xdr:rowOff>152767</xdr:rowOff>
    </xdr:to>
    <xdr:sp macro="" textlink="">
      <xdr:nvSpPr>
        <xdr:cNvPr id="8" name="Téglalap 7">
          <a:extLst>
            <a:ext uri="{FF2B5EF4-FFF2-40B4-BE49-F238E27FC236}">
              <a16:creationId xmlns:a16="http://schemas.microsoft.com/office/drawing/2014/main" id="{B59856A5-8CA0-4488-AB67-57BDF56BEF50}"/>
            </a:ext>
          </a:extLst>
        </xdr:cNvPr>
        <xdr:cNvSpPr/>
      </xdr:nvSpPr>
      <xdr:spPr>
        <a:xfrm>
          <a:off x="7736684" y="2435101"/>
          <a:ext cx="2555311"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Export</a:t>
          </a:r>
        </a:p>
      </xdr:txBody>
    </xdr:sp>
    <xdr:clientData/>
  </xdr:twoCellAnchor>
  <xdr:twoCellAnchor>
    <xdr:from>
      <xdr:col>12</xdr:col>
      <xdr:colOff>454608</xdr:colOff>
      <xdr:row>17</xdr:row>
      <xdr:rowOff>8292</xdr:rowOff>
    </xdr:from>
    <xdr:to>
      <xdr:col>16</xdr:col>
      <xdr:colOff>604658</xdr:colOff>
      <xdr:row>23</xdr:row>
      <xdr:rowOff>107677</xdr:rowOff>
    </xdr:to>
    <xdr:sp macro="" textlink="">
      <xdr:nvSpPr>
        <xdr:cNvPr id="9" name="Téglalap 8">
          <a:extLst>
            <a:ext uri="{FF2B5EF4-FFF2-40B4-BE49-F238E27FC236}">
              <a16:creationId xmlns:a16="http://schemas.microsoft.com/office/drawing/2014/main" id="{D75E22C5-1DC4-4FBF-BFB6-FDF5F6BAB2DC}"/>
            </a:ext>
          </a:extLst>
        </xdr:cNvPr>
        <xdr:cNvSpPr/>
      </xdr:nvSpPr>
      <xdr:spPr>
        <a:xfrm>
          <a:off x="7769808" y="3246792"/>
          <a:ext cx="2588450" cy="1242385"/>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300" b="1" i="0" u="none" strike="noStrike" kern="0" cap="none" spc="0" normalizeH="0" baseline="0" noProof="0">
              <a:ln>
                <a:noFill/>
              </a:ln>
              <a:solidFill>
                <a:sysClr val="window" lastClr="FFFFFF"/>
              </a:solidFill>
              <a:effectLst/>
              <a:uLnTx/>
              <a:uFillTx/>
              <a:latin typeface="Calibri"/>
              <a:ea typeface="+mn-ea"/>
              <a:cs typeface="+mn-cs"/>
            </a:rPr>
            <a:t>Egyetemes szolgáltatás keretében vételező fogyasztók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300" b="1" i="0" u="none" strike="noStrike" kern="0" cap="none" spc="0" normalizeH="0" baseline="0" noProof="0">
              <a:ln>
                <a:noFill/>
              </a:ln>
              <a:solidFill>
                <a:sysClr val="window" lastClr="FFFFFF"/>
              </a:solidFill>
              <a:effectLst/>
              <a:uLnTx/>
              <a:uFillTx/>
              <a:latin typeface="Calibri"/>
              <a:ea typeface="+mn-ea"/>
              <a:cs typeface="+mn-cs"/>
            </a:rPr>
            <a:t>Customer purchasing under universal service</a:t>
          </a:r>
        </a:p>
      </xdr:txBody>
    </xdr:sp>
    <xdr:clientData/>
  </xdr:twoCellAnchor>
  <xdr:twoCellAnchor>
    <xdr:from>
      <xdr:col>4</xdr:col>
      <xdr:colOff>571500</xdr:colOff>
      <xdr:row>14</xdr:row>
      <xdr:rowOff>68100</xdr:rowOff>
    </xdr:from>
    <xdr:to>
      <xdr:col>5</xdr:col>
      <xdr:colOff>446280</xdr:colOff>
      <xdr:row>17</xdr:row>
      <xdr:rowOff>35442</xdr:rowOff>
    </xdr:to>
    <xdr:cxnSp macro="">
      <xdr:nvCxnSpPr>
        <xdr:cNvPr id="10" name="Szögletes összekötő 9">
          <a:extLst>
            <a:ext uri="{FF2B5EF4-FFF2-40B4-BE49-F238E27FC236}">
              <a16:creationId xmlns:a16="http://schemas.microsoft.com/office/drawing/2014/main" id="{CC32F8B5-D1A1-4B11-81B7-F29B528B0A0F}"/>
            </a:ext>
          </a:extLst>
        </xdr:cNvPr>
        <xdr:cNvCxnSpPr>
          <a:stCxn id="2" idx="3"/>
          <a:endCxn id="4" idx="1"/>
        </xdr:cNvCxnSpPr>
      </xdr:nvCxnSpPr>
      <xdr:spPr>
        <a:xfrm>
          <a:off x="3009900" y="2735100"/>
          <a:ext cx="484380" cy="538842"/>
        </a:xfrm>
        <a:prstGeom prst="bentConnector3">
          <a:avLst/>
        </a:prstGeom>
        <a:ln>
          <a:headEnd type="arrow"/>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4</xdr:col>
      <xdr:colOff>561975</xdr:colOff>
      <xdr:row>11</xdr:row>
      <xdr:rowOff>75897</xdr:rowOff>
    </xdr:from>
    <xdr:to>
      <xdr:col>6</xdr:col>
      <xdr:colOff>372716</xdr:colOff>
      <xdr:row>13</xdr:row>
      <xdr:rowOff>85725</xdr:rowOff>
    </xdr:to>
    <xdr:cxnSp macro="">
      <xdr:nvCxnSpPr>
        <xdr:cNvPr id="11" name="Szögletes összekötő 10">
          <a:extLst>
            <a:ext uri="{FF2B5EF4-FFF2-40B4-BE49-F238E27FC236}">
              <a16:creationId xmlns:a16="http://schemas.microsoft.com/office/drawing/2014/main" id="{4DF84EB7-5B8E-4353-A21C-0BADD5A32B9C}"/>
            </a:ext>
          </a:extLst>
        </xdr:cNvPr>
        <xdr:cNvCxnSpPr>
          <a:endCxn id="5" idx="1"/>
        </xdr:cNvCxnSpPr>
      </xdr:nvCxnSpPr>
      <xdr:spPr>
        <a:xfrm flipV="1">
          <a:off x="3000375" y="2171397"/>
          <a:ext cx="1029941" cy="390828"/>
        </a:xfrm>
        <a:prstGeom prst="bentConnector3">
          <a:avLst>
            <a:gd name="adj1" fmla="val 50000"/>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380999</xdr:colOff>
      <xdr:row>4</xdr:row>
      <xdr:rowOff>90163</xdr:rowOff>
    </xdr:from>
    <xdr:to>
      <xdr:col>14</xdr:col>
      <xdr:colOff>496026</xdr:colOff>
      <xdr:row>12</xdr:row>
      <xdr:rowOff>115967</xdr:rowOff>
    </xdr:to>
    <xdr:cxnSp macro="">
      <xdr:nvCxnSpPr>
        <xdr:cNvPr id="12" name="Szögletes összekötő 11">
          <a:extLst>
            <a:ext uri="{FF2B5EF4-FFF2-40B4-BE49-F238E27FC236}">
              <a16:creationId xmlns:a16="http://schemas.microsoft.com/office/drawing/2014/main" id="{CD13576B-D759-4C53-AB30-C426864258B0}"/>
            </a:ext>
          </a:extLst>
        </xdr:cNvPr>
        <xdr:cNvCxnSpPr>
          <a:stCxn id="2" idx="0"/>
          <a:endCxn id="7" idx="0"/>
        </xdr:cNvCxnSpPr>
      </xdr:nvCxnSpPr>
      <xdr:spPr>
        <a:xfrm rot="5400000" flipH="1" flipV="1">
          <a:off x="4540411" y="-2088049"/>
          <a:ext cx="1549804" cy="7430227"/>
        </a:xfrm>
        <a:prstGeom prst="bentConnector3">
          <a:avLst>
            <a:gd name="adj1" fmla="val 11475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7</xdr:col>
      <xdr:colOff>438476</xdr:colOff>
      <xdr:row>13</xdr:row>
      <xdr:rowOff>47628</xdr:rowOff>
    </xdr:from>
    <xdr:to>
      <xdr:col>8</xdr:col>
      <xdr:colOff>76200</xdr:colOff>
      <xdr:row>15</xdr:row>
      <xdr:rowOff>66264</xdr:rowOff>
    </xdr:to>
    <xdr:cxnSp macro="">
      <xdr:nvCxnSpPr>
        <xdr:cNvPr id="13" name="Szögletes összekötő 12">
          <a:extLst>
            <a:ext uri="{FF2B5EF4-FFF2-40B4-BE49-F238E27FC236}">
              <a16:creationId xmlns:a16="http://schemas.microsoft.com/office/drawing/2014/main" id="{12A7FA56-46CB-45ED-B41F-86B6DF9B3720}"/>
            </a:ext>
          </a:extLst>
        </xdr:cNvPr>
        <xdr:cNvCxnSpPr>
          <a:endCxn id="4" idx="0"/>
        </xdr:cNvCxnSpPr>
      </xdr:nvCxnSpPr>
      <xdr:spPr>
        <a:xfrm rot="5400000">
          <a:off x="4629520" y="2600284"/>
          <a:ext cx="399636" cy="247324"/>
        </a:xfrm>
        <a:prstGeom prst="bentConnector3">
          <a:avLst>
            <a:gd name="adj1" fmla="val 50000"/>
          </a:avLst>
        </a:prstGeom>
        <a:ln>
          <a:headEnd type="arrow"/>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8</xdr:col>
      <xdr:colOff>359815</xdr:colOff>
      <xdr:row>7</xdr:row>
      <xdr:rowOff>60685</xdr:rowOff>
    </xdr:from>
    <xdr:to>
      <xdr:col>8</xdr:col>
      <xdr:colOff>359819</xdr:colOff>
      <xdr:row>9</xdr:row>
      <xdr:rowOff>107672</xdr:rowOff>
    </xdr:to>
    <xdr:cxnSp macro="">
      <xdr:nvCxnSpPr>
        <xdr:cNvPr id="14" name="Szögletes összekötő 13">
          <a:extLst>
            <a:ext uri="{FF2B5EF4-FFF2-40B4-BE49-F238E27FC236}">
              <a16:creationId xmlns:a16="http://schemas.microsoft.com/office/drawing/2014/main" id="{51646B85-D615-4454-BF9F-5431596DE6B5}"/>
            </a:ext>
          </a:extLst>
        </xdr:cNvPr>
        <xdr:cNvCxnSpPr>
          <a:stCxn id="3" idx="2"/>
          <a:endCxn id="5" idx="0"/>
        </xdr:cNvCxnSpPr>
      </xdr:nvCxnSpPr>
      <xdr:spPr>
        <a:xfrm rot="5400000">
          <a:off x="5022623" y="1608177"/>
          <a:ext cx="427987" cy="4"/>
        </a:xfrm>
        <a:prstGeom prst="bentConnector3">
          <a:avLst>
            <a:gd name="adj1" fmla="val 5000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8</xdr:col>
      <xdr:colOff>368099</xdr:colOff>
      <xdr:row>13</xdr:row>
      <xdr:rowOff>44122</xdr:rowOff>
    </xdr:from>
    <xdr:to>
      <xdr:col>9</xdr:col>
      <xdr:colOff>556247</xdr:colOff>
      <xdr:row>20</xdr:row>
      <xdr:rowOff>41416</xdr:rowOff>
    </xdr:to>
    <xdr:cxnSp macro="">
      <xdr:nvCxnSpPr>
        <xdr:cNvPr id="15" name="Szögletes összekötő 14">
          <a:extLst>
            <a:ext uri="{FF2B5EF4-FFF2-40B4-BE49-F238E27FC236}">
              <a16:creationId xmlns:a16="http://schemas.microsoft.com/office/drawing/2014/main" id="{0AF919CE-1D28-426D-9C84-4931966F8A2E}"/>
            </a:ext>
          </a:extLst>
        </xdr:cNvPr>
        <xdr:cNvCxnSpPr>
          <a:stCxn id="6" idx="0"/>
        </xdr:cNvCxnSpPr>
      </xdr:nvCxnSpPr>
      <xdr:spPr>
        <a:xfrm rot="16200000" flipV="1">
          <a:off x="4978376" y="2787145"/>
          <a:ext cx="1330794" cy="797748"/>
        </a:xfrm>
        <a:prstGeom prst="bentConnector3">
          <a:avLst>
            <a:gd name="adj1" fmla="val 84854"/>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381000</xdr:colOff>
      <xdr:row>16</xdr:row>
      <xdr:rowOff>20233</xdr:rowOff>
    </xdr:from>
    <xdr:to>
      <xdr:col>7</xdr:col>
      <xdr:colOff>550194</xdr:colOff>
      <xdr:row>21</xdr:row>
      <xdr:rowOff>138499</xdr:rowOff>
    </xdr:to>
    <xdr:cxnSp macro="">
      <xdr:nvCxnSpPr>
        <xdr:cNvPr id="16" name="Szögletes összekötő 15">
          <a:extLst>
            <a:ext uri="{FF2B5EF4-FFF2-40B4-BE49-F238E27FC236}">
              <a16:creationId xmlns:a16="http://schemas.microsoft.com/office/drawing/2014/main" id="{552919F2-8320-46E9-B843-22E617523127}"/>
            </a:ext>
          </a:extLst>
        </xdr:cNvPr>
        <xdr:cNvCxnSpPr>
          <a:stCxn id="6" idx="1"/>
          <a:endCxn id="2" idx="2"/>
        </xdr:cNvCxnSpPr>
      </xdr:nvCxnSpPr>
      <xdr:spPr>
        <a:xfrm rot="10800000">
          <a:off x="1600200" y="3068233"/>
          <a:ext cx="3217194" cy="1070766"/>
        </a:xfrm>
        <a:prstGeom prst="bentConnector2">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xdr:col>
      <xdr:colOff>190500</xdr:colOff>
      <xdr:row>13</xdr:row>
      <xdr:rowOff>47625</xdr:rowOff>
    </xdr:from>
    <xdr:to>
      <xdr:col>12</xdr:col>
      <xdr:colOff>421484</xdr:colOff>
      <xdr:row>14</xdr:row>
      <xdr:rowOff>55684</xdr:rowOff>
    </xdr:to>
    <xdr:cxnSp macro="">
      <xdr:nvCxnSpPr>
        <xdr:cNvPr id="17" name="Szögletes összekötő 16">
          <a:extLst>
            <a:ext uri="{FF2B5EF4-FFF2-40B4-BE49-F238E27FC236}">
              <a16:creationId xmlns:a16="http://schemas.microsoft.com/office/drawing/2014/main" id="{6BC0DD07-3483-479A-B367-763C7C3B9192}"/>
            </a:ext>
          </a:extLst>
        </xdr:cNvPr>
        <xdr:cNvCxnSpPr>
          <a:endCxn id="8" idx="1"/>
        </xdr:cNvCxnSpPr>
      </xdr:nvCxnSpPr>
      <xdr:spPr>
        <a:xfrm>
          <a:off x="6286500" y="2524125"/>
          <a:ext cx="1450184" cy="198559"/>
        </a:xfrm>
        <a:prstGeom prst="bentConnector3">
          <a:avLst>
            <a:gd name="adj1" fmla="val 82"/>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xdr:col>
      <xdr:colOff>228600</xdr:colOff>
      <xdr:row>7</xdr:row>
      <xdr:rowOff>148617</xdr:rowOff>
    </xdr:from>
    <xdr:to>
      <xdr:col>12</xdr:col>
      <xdr:colOff>420528</xdr:colOff>
      <xdr:row>9</xdr:row>
      <xdr:rowOff>95250</xdr:rowOff>
    </xdr:to>
    <xdr:cxnSp macro="">
      <xdr:nvCxnSpPr>
        <xdr:cNvPr id="18" name="Szögletes összekötő 17">
          <a:extLst>
            <a:ext uri="{FF2B5EF4-FFF2-40B4-BE49-F238E27FC236}">
              <a16:creationId xmlns:a16="http://schemas.microsoft.com/office/drawing/2014/main" id="{3C5485C9-96B0-469C-88BB-B0601BED2A63}"/>
            </a:ext>
          </a:extLst>
        </xdr:cNvPr>
        <xdr:cNvCxnSpPr>
          <a:endCxn id="7" idx="1"/>
        </xdr:cNvCxnSpPr>
      </xdr:nvCxnSpPr>
      <xdr:spPr>
        <a:xfrm flipV="1">
          <a:off x="6324600" y="1482117"/>
          <a:ext cx="1411128" cy="327633"/>
        </a:xfrm>
        <a:prstGeom prst="bentConnector3">
          <a:avLst>
            <a:gd name="adj1" fmla="val 5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9</xdr:col>
      <xdr:colOff>556247</xdr:colOff>
      <xdr:row>7</xdr:row>
      <xdr:rowOff>148617</xdr:rowOff>
    </xdr:from>
    <xdr:to>
      <xdr:col>16</xdr:col>
      <xdr:colOff>571525</xdr:colOff>
      <xdr:row>23</xdr:row>
      <xdr:rowOff>45082</xdr:rowOff>
    </xdr:to>
    <xdr:cxnSp macro="">
      <xdr:nvCxnSpPr>
        <xdr:cNvPr id="19" name="Szögletes összekötő 18">
          <a:extLst>
            <a:ext uri="{FF2B5EF4-FFF2-40B4-BE49-F238E27FC236}">
              <a16:creationId xmlns:a16="http://schemas.microsoft.com/office/drawing/2014/main" id="{BBA83A24-9230-4E4D-83D8-AB352253947B}"/>
            </a:ext>
          </a:extLst>
        </xdr:cNvPr>
        <xdr:cNvCxnSpPr>
          <a:stCxn id="6" idx="2"/>
          <a:endCxn id="7" idx="3"/>
        </xdr:cNvCxnSpPr>
      </xdr:nvCxnSpPr>
      <xdr:spPr>
        <a:xfrm rot="5400000" flipH="1" flipV="1">
          <a:off x="6711653" y="813111"/>
          <a:ext cx="2944465" cy="4282478"/>
        </a:xfrm>
        <a:prstGeom prst="bentConnector4">
          <a:avLst>
            <a:gd name="adj1" fmla="val -7764"/>
            <a:gd name="adj2" fmla="val 105338"/>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11</xdr:col>
      <xdr:colOff>562300</xdr:colOff>
      <xdr:row>20</xdr:row>
      <xdr:rowOff>57985</xdr:rowOff>
    </xdr:from>
    <xdr:to>
      <xdr:col>12</xdr:col>
      <xdr:colOff>454608</xdr:colOff>
      <xdr:row>21</xdr:row>
      <xdr:rowOff>138499</xdr:rowOff>
    </xdr:to>
    <xdr:cxnSp macro="">
      <xdr:nvCxnSpPr>
        <xdr:cNvPr id="20" name="Szögletes összekötő 19">
          <a:extLst>
            <a:ext uri="{FF2B5EF4-FFF2-40B4-BE49-F238E27FC236}">
              <a16:creationId xmlns:a16="http://schemas.microsoft.com/office/drawing/2014/main" id="{336704FC-93E3-4D47-B9AC-02BC31FA7065}"/>
            </a:ext>
          </a:extLst>
        </xdr:cNvPr>
        <xdr:cNvCxnSpPr>
          <a:stCxn id="6" idx="3"/>
          <a:endCxn id="9" idx="1"/>
        </xdr:cNvCxnSpPr>
      </xdr:nvCxnSpPr>
      <xdr:spPr>
        <a:xfrm flipV="1">
          <a:off x="7267900" y="3867985"/>
          <a:ext cx="501908" cy="271014"/>
        </a:xfrm>
        <a:prstGeom prst="bentConnector3">
          <a:avLst>
            <a:gd name="adj1" fmla="val 5000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31750</xdr:rowOff>
    </xdr:from>
    <xdr:to>
      <xdr:col>4</xdr:col>
      <xdr:colOff>20320</xdr:colOff>
      <xdr:row>51</xdr:row>
      <xdr:rowOff>84004</xdr:rowOff>
    </xdr:to>
    <xdr:pic>
      <xdr:nvPicPr>
        <xdr:cNvPr id="2" name="Kép 1">
          <a:extLst>
            <a:ext uri="{FF2B5EF4-FFF2-40B4-BE49-F238E27FC236}">
              <a16:creationId xmlns:a16="http://schemas.microsoft.com/office/drawing/2014/main" id="{BC720D46-0B10-4880-9F66-53E307249E37}"/>
            </a:ext>
          </a:extLst>
        </xdr:cNvPr>
        <xdr:cNvPicPr>
          <a:picLocks noChangeAspect="1"/>
        </xdr:cNvPicPr>
      </xdr:nvPicPr>
      <xdr:blipFill>
        <a:blip xmlns:r="http://schemas.openxmlformats.org/officeDocument/2006/relationships" r:embed="rId1"/>
        <a:stretch>
          <a:fillRect/>
        </a:stretch>
      </xdr:blipFill>
      <xdr:spPr>
        <a:xfrm>
          <a:off x="0" y="26701750"/>
          <a:ext cx="10164445" cy="919028"/>
        </a:xfrm>
        <a:prstGeom prst="rect">
          <a:avLst/>
        </a:prstGeom>
      </xdr:spPr>
    </xdr:pic>
    <xdr:clientData/>
  </xdr:twoCellAnchor>
  <xdr:twoCellAnchor editAs="oneCell">
    <xdr:from>
      <xdr:col>0</xdr:col>
      <xdr:colOff>68035</xdr:colOff>
      <xdr:row>111</xdr:row>
      <xdr:rowOff>166763</xdr:rowOff>
    </xdr:from>
    <xdr:to>
      <xdr:col>9</xdr:col>
      <xdr:colOff>603250</xdr:colOff>
      <xdr:row>133</xdr:row>
      <xdr:rowOff>93098</xdr:rowOff>
    </xdr:to>
    <xdr:pic>
      <xdr:nvPicPr>
        <xdr:cNvPr id="3" name="Kép 2">
          <a:extLst>
            <a:ext uri="{FF2B5EF4-FFF2-40B4-BE49-F238E27FC236}">
              <a16:creationId xmlns:a16="http://schemas.microsoft.com/office/drawing/2014/main" id="{FE86AC91-23B3-47BC-93F9-44BF72FA752B}"/>
            </a:ext>
          </a:extLst>
        </xdr:cNvPr>
        <xdr:cNvPicPr>
          <a:picLocks noChangeAspect="1"/>
        </xdr:cNvPicPr>
      </xdr:nvPicPr>
      <xdr:blipFill>
        <a:blip xmlns:r="http://schemas.openxmlformats.org/officeDocument/2006/relationships" r:embed="rId2"/>
        <a:stretch>
          <a:fillRect/>
        </a:stretch>
      </xdr:blipFill>
      <xdr:spPr>
        <a:xfrm>
          <a:off x="68035" y="39113430"/>
          <a:ext cx="15129632" cy="4117335"/>
        </a:xfrm>
        <a:prstGeom prst="rect">
          <a:avLst/>
        </a:prstGeom>
      </xdr:spPr>
    </xdr:pic>
    <xdr:clientData/>
  </xdr:twoCellAnchor>
  <xdr:twoCellAnchor editAs="oneCell">
    <xdr:from>
      <xdr:col>0</xdr:col>
      <xdr:colOff>68879</xdr:colOff>
      <xdr:row>54</xdr:row>
      <xdr:rowOff>21167</xdr:rowOff>
    </xdr:from>
    <xdr:to>
      <xdr:col>10</xdr:col>
      <xdr:colOff>48421</xdr:colOff>
      <xdr:row>110</xdr:row>
      <xdr:rowOff>86932</xdr:rowOff>
    </xdr:to>
    <xdr:pic>
      <xdr:nvPicPr>
        <xdr:cNvPr id="4" name="Kép 3">
          <a:extLst>
            <a:ext uri="{FF2B5EF4-FFF2-40B4-BE49-F238E27FC236}">
              <a16:creationId xmlns:a16="http://schemas.microsoft.com/office/drawing/2014/main" id="{76B1A01A-EFF8-4764-88D7-537644AA84A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879" y="28129442"/>
          <a:ext cx="15162392" cy="107337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2</xdr:row>
      <xdr:rowOff>19049</xdr:rowOff>
    </xdr:from>
    <xdr:to>
      <xdr:col>21</xdr:col>
      <xdr:colOff>180975</xdr:colOff>
      <xdr:row>31</xdr:row>
      <xdr:rowOff>180974</xdr:rowOff>
    </xdr:to>
    <xdr:pic>
      <xdr:nvPicPr>
        <xdr:cNvPr id="3" name="Kép 2">
          <a:extLst>
            <a:ext uri="{FF2B5EF4-FFF2-40B4-BE49-F238E27FC236}">
              <a16:creationId xmlns:a16="http://schemas.microsoft.com/office/drawing/2014/main" id="{E718952A-29D0-46D3-903F-45974BE01107}"/>
            </a:ext>
          </a:extLst>
        </xdr:cNvPr>
        <xdr:cNvPicPr>
          <a:picLocks noChangeAspect="1"/>
        </xdr:cNvPicPr>
      </xdr:nvPicPr>
      <xdr:blipFill>
        <a:blip xmlns:r="http://schemas.openxmlformats.org/officeDocument/2006/relationships" r:embed="rId1"/>
        <a:stretch>
          <a:fillRect/>
        </a:stretch>
      </xdr:blipFill>
      <xdr:spPr>
        <a:xfrm>
          <a:off x="619125" y="866774"/>
          <a:ext cx="12363450" cy="56864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17</xdr:col>
      <xdr:colOff>609826</xdr:colOff>
      <xdr:row>34</xdr:row>
      <xdr:rowOff>66017</xdr:rowOff>
    </xdr:to>
    <xdr:pic>
      <xdr:nvPicPr>
        <xdr:cNvPr id="3" name="Kép 2">
          <a:extLst>
            <a:ext uri="{FF2B5EF4-FFF2-40B4-BE49-F238E27FC236}">
              <a16:creationId xmlns:a16="http://schemas.microsoft.com/office/drawing/2014/main" id="{BE0B02C5-411F-4055-A130-446A99026113}"/>
            </a:ext>
          </a:extLst>
        </xdr:cNvPr>
        <xdr:cNvPicPr>
          <a:picLocks noChangeAspect="1"/>
        </xdr:cNvPicPr>
      </xdr:nvPicPr>
      <xdr:blipFill>
        <a:blip xmlns:r="http://schemas.openxmlformats.org/officeDocument/2006/relationships" r:embed="rId1"/>
        <a:stretch>
          <a:fillRect/>
        </a:stretch>
      </xdr:blipFill>
      <xdr:spPr>
        <a:xfrm>
          <a:off x="613833" y="952500"/>
          <a:ext cx="10431160" cy="5590517"/>
        </a:xfrm>
        <a:prstGeom prst="rect">
          <a:avLst/>
        </a:prstGeom>
      </xdr:spPr>
    </xdr:pic>
    <xdr:clientData/>
  </xdr:twoCellAnchor>
  <xdr:twoCellAnchor editAs="oneCell">
    <xdr:from>
      <xdr:col>1</xdr:col>
      <xdr:colOff>0</xdr:colOff>
      <xdr:row>35</xdr:row>
      <xdr:rowOff>0</xdr:rowOff>
    </xdr:from>
    <xdr:to>
      <xdr:col>17</xdr:col>
      <xdr:colOff>609826</xdr:colOff>
      <xdr:row>64</xdr:row>
      <xdr:rowOff>59920</xdr:rowOff>
    </xdr:to>
    <xdr:pic>
      <xdr:nvPicPr>
        <xdr:cNvPr id="5" name="Kép 4">
          <a:extLst>
            <a:ext uri="{FF2B5EF4-FFF2-40B4-BE49-F238E27FC236}">
              <a16:creationId xmlns:a16="http://schemas.microsoft.com/office/drawing/2014/main" id="{F892FB24-1E9E-439C-8789-B71924FCB295}"/>
            </a:ext>
          </a:extLst>
        </xdr:cNvPr>
        <xdr:cNvPicPr>
          <a:picLocks noChangeAspect="1"/>
        </xdr:cNvPicPr>
      </xdr:nvPicPr>
      <xdr:blipFill>
        <a:blip xmlns:r="http://schemas.openxmlformats.org/officeDocument/2006/relationships" r:embed="rId2"/>
        <a:stretch>
          <a:fillRect/>
        </a:stretch>
      </xdr:blipFill>
      <xdr:spPr>
        <a:xfrm>
          <a:off x="613833" y="6667500"/>
          <a:ext cx="10431160" cy="5584420"/>
        </a:xfrm>
        <a:prstGeom prst="rect">
          <a:avLst/>
        </a:prstGeom>
      </xdr:spPr>
    </xdr:pic>
    <xdr:clientData/>
  </xdr:twoCellAnchor>
  <xdr:twoCellAnchor editAs="oneCell">
    <xdr:from>
      <xdr:col>1</xdr:col>
      <xdr:colOff>0</xdr:colOff>
      <xdr:row>65</xdr:row>
      <xdr:rowOff>0</xdr:rowOff>
    </xdr:from>
    <xdr:to>
      <xdr:col>17</xdr:col>
      <xdr:colOff>609826</xdr:colOff>
      <xdr:row>94</xdr:row>
      <xdr:rowOff>66017</xdr:rowOff>
    </xdr:to>
    <xdr:pic>
      <xdr:nvPicPr>
        <xdr:cNvPr id="7" name="Kép 6">
          <a:extLst>
            <a:ext uri="{FF2B5EF4-FFF2-40B4-BE49-F238E27FC236}">
              <a16:creationId xmlns:a16="http://schemas.microsoft.com/office/drawing/2014/main" id="{D91E9430-8550-4887-A34F-FB5095759A93}"/>
            </a:ext>
          </a:extLst>
        </xdr:cNvPr>
        <xdr:cNvPicPr>
          <a:picLocks noChangeAspect="1"/>
        </xdr:cNvPicPr>
      </xdr:nvPicPr>
      <xdr:blipFill>
        <a:blip xmlns:r="http://schemas.openxmlformats.org/officeDocument/2006/relationships" r:embed="rId3"/>
        <a:stretch>
          <a:fillRect/>
        </a:stretch>
      </xdr:blipFill>
      <xdr:spPr>
        <a:xfrm>
          <a:off x="613833" y="12382500"/>
          <a:ext cx="10431160" cy="55905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13</xdr:col>
      <xdr:colOff>262785</xdr:colOff>
      <xdr:row>22</xdr:row>
      <xdr:rowOff>171033</xdr:rowOff>
    </xdr:to>
    <xdr:pic>
      <xdr:nvPicPr>
        <xdr:cNvPr id="3" name="Kép 2">
          <a:extLst>
            <a:ext uri="{FF2B5EF4-FFF2-40B4-BE49-F238E27FC236}">
              <a16:creationId xmlns:a16="http://schemas.microsoft.com/office/drawing/2014/main" id="{5E2A0D6C-2148-4815-B7E9-F0A8279CF01E}"/>
            </a:ext>
          </a:extLst>
        </xdr:cNvPr>
        <xdr:cNvPicPr>
          <a:picLocks noChangeAspect="1"/>
        </xdr:cNvPicPr>
      </xdr:nvPicPr>
      <xdr:blipFill>
        <a:blip xmlns:r="http://schemas.openxmlformats.org/officeDocument/2006/relationships" r:embed="rId1"/>
        <a:stretch>
          <a:fillRect/>
        </a:stretch>
      </xdr:blipFill>
      <xdr:spPr>
        <a:xfrm>
          <a:off x="609600" y="381000"/>
          <a:ext cx="7577985" cy="3981033"/>
        </a:xfrm>
        <a:prstGeom prst="rect">
          <a:avLst/>
        </a:prstGeom>
      </xdr:spPr>
    </xdr:pic>
    <xdr:clientData/>
  </xdr:twoCellAnchor>
  <xdr:twoCellAnchor editAs="oneCell">
    <xdr:from>
      <xdr:col>1</xdr:col>
      <xdr:colOff>0</xdr:colOff>
      <xdr:row>25</xdr:row>
      <xdr:rowOff>0</xdr:rowOff>
    </xdr:from>
    <xdr:to>
      <xdr:col>13</xdr:col>
      <xdr:colOff>247650</xdr:colOff>
      <xdr:row>45</xdr:row>
      <xdr:rowOff>171033</xdr:rowOff>
    </xdr:to>
    <xdr:pic>
      <xdr:nvPicPr>
        <xdr:cNvPr id="5" name="Kép 4">
          <a:extLst>
            <a:ext uri="{FF2B5EF4-FFF2-40B4-BE49-F238E27FC236}">
              <a16:creationId xmlns:a16="http://schemas.microsoft.com/office/drawing/2014/main" id="{374D0FFC-7EA2-44AC-9439-1A3E252F655A}"/>
            </a:ext>
          </a:extLst>
        </xdr:cNvPr>
        <xdr:cNvPicPr>
          <a:picLocks noChangeAspect="1"/>
        </xdr:cNvPicPr>
      </xdr:nvPicPr>
      <xdr:blipFill>
        <a:blip xmlns:r="http://schemas.openxmlformats.org/officeDocument/2006/relationships" r:embed="rId2"/>
        <a:stretch>
          <a:fillRect/>
        </a:stretch>
      </xdr:blipFill>
      <xdr:spPr>
        <a:xfrm>
          <a:off x="609600" y="4762500"/>
          <a:ext cx="7562850" cy="3981033"/>
        </a:xfrm>
        <a:prstGeom prst="rect">
          <a:avLst/>
        </a:prstGeom>
      </xdr:spPr>
    </xdr:pic>
    <xdr:clientData/>
  </xdr:twoCellAnchor>
  <xdr:twoCellAnchor editAs="oneCell">
    <xdr:from>
      <xdr:col>15</xdr:col>
      <xdr:colOff>0</xdr:colOff>
      <xdr:row>2</xdr:row>
      <xdr:rowOff>0</xdr:rowOff>
    </xdr:from>
    <xdr:to>
      <xdr:col>27</xdr:col>
      <xdr:colOff>262785</xdr:colOff>
      <xdr:row>22</xdr:row>
      <xdr:rowOff>171033</xdr:rowOff>
    </xdr:to>
    <xdr:pic>
      <xdr:nvPicPr>
        <xdr:cNvPr id="6" name="Kép 5">
          <a:extLst>
            <a:ext uri="{FF2B5EF4-FFF2-40B4-BE49-F238E27FC236}">
              <a16:creationId xmlns:a16="http://schemas.microsoft.com/office/drawing/2014/main" id="{E880D189-B7DD-482D-A048-94B5E9787CBB}"/>
            </a:ext>
          </a:extLst>
        </xdr:cNvPr>
        <xdr:cNvPicPr>
          <a:picLocks noChangeAspect="1"/>
        </xdr:cNvPicPr>
      </xdr:nvPicPr>
      <xdr:blipFill>
        <a:blip xmlns:r="http://schemas.openxmlformats.org/officeDocument/2006/relationships" r:embed="rId3"/>
        <a:stretch>
          <a:fillRect/>
        </a:stretch>
      </xdr:blipFill>
      <xdr:spPr>
        <a:xfrm>
          <a:off x="9144000" y="381000"/>
          <a:ext cx="7577985" cy="3981033"/>
        </a:xfrm>
        <a:prstGeom prst="rect">
          <a:avLst/>
        </a:prstGeom>
      </xdr:spPr>
    </xdr:pic>
    <xdr:clientData/>
  </xdr:twoCellAnchor>
  <xdr:twoCellAnchor editAs="oneCell">
    <xdr:from>
      <xdr:col>15</xdr:col>
      <xdr:colOff>0</xdr:colOff>
      <xdr:row>25</xdr:row>
      <xdr:rowOff>0</xdr:rowOff>
    </xdr:from>
    <xdr:to>
      <xdr:col>27</xdr:col>
      <xdr:colOff>268881</xdr:colOff>
      <xdr:row>45</xdr:row>
      <xdr:rowOff>171033</xdr:rowOff>
    </xdr:to>
    <xdr:pic>
      <xdr:nvPicPr>
        <xdr:cNvPr id="7" name="Kép 6">
          <a:extLst>
            <a:ext uri="{FF2B5EF4-FFF2-40B4-BE49-F238E27FC236}">
              <a16:creationId xmlns:a16="http://schemas.microsoft.com/office/drawing/2014/main" id="{069E9C3A-8778-4FC0-88BC-9C29454A6DE0}"/>
            </a:ext>
          </a:extLst>
        </xdr:cNvPr>
        <xdr:cNvPicPr>
          <a:picLocks noChangeAspect="1"/>
        </xdr:cNvPicPr>
      </xdr:nvPicPr>
      <xdr:blipFill>
        <a:blip xmlns:r="http://schemas.openxmlformats.org/officeDocument/2006/relationships" r:embed="rId4"/>
        <a:stretch>
          <a:fillRect/>
        </a:stretch>
      </xdr:blipFill>
      <xdr:spPr>
        <a:xfrm>
          <a:off x="9144000" y="4762500"/>
          <a:ext cx="7584081" cy="39810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27</xdr:col>
      <xdr:colOff>56295</xdr:colOff>
      <xdr:row>26</xdr:row>
      <xdr:rowOff>43072</xdr:rowOff>
    </xdr:to>
    <xdr:pic>
      <xdr:nvPicPr>
        <xdr:cNvPr id="3" name="Kép 2">
          <a:extLst>
            <a:ext uri="{FF2B5EF4-FFF2-40B4-BE49-F238E27FC236}">
              <a16:creationId xmlns:a16="http://schemas.microsoft.com/office/drawing/2014/main" id="{BD6AD4E7-3A36-4044-8942-12EB29ACA398}"/>
            </a:ext>
          </a:extLst>
        </xdr:cNvPr>
        <xdr:cNvPicPr>
          <a:picLocks noChangeAspect="1"/>
        </xdr:cNvPicPr>
      </xdr:nvPicPr>
      <xdr:blipFill>
        <a:blip xmlns:r="http://schemas.openxmlformats.org/officeDocument/2006/relationships" r:embed="rId1"/>
        <a:stretch>
          <a:fillRect/>
        </a:stretch>
      </xdr:blipFill>
      <xdr:spPr>
        <a:xfrm>
          <a:off x="0" y="590550"/>
          <a:ext cx="16515495" cy="461507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15</xdr:row>
      <xdr:rowOff>28575</xdr:rowOff>
    </xdr:from>
    <xdr:to>
      <xdr:col>17</xdr:col>
      <xdr:colOff>0</xdr:colOff>
      <xdr:row>51</xdr:row>
      <xdr:rowOff>121576</xdr:rowOff>
    </xdr:to>
    <xdr:pic>
      <xdr:nvPicPr>
        <xdr:cNvPr id="2" name="Kép 1">
          <a:extLst>
            <a:ext uri="{FF2B5EF4-FFF2-40B4-BE49-F238E27FC236}">
              <a16:creationId xmlns:a16="http://schemas.microsoft.com/office/drawing/2014/main" id="{84E1C621-424B-49B1-B90B-6390D3EF32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72150"/>
          <a:ext cx="10734675" cy="6951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13038</xdr:colOff>
      <xdr:row>19</xdr:row>
      <xdr:rowOff>161855</xdr:rowOff>
    </xdr:to>
    <xdr:pic>
      <xdr:nvPicPr>
        <xdr:cNvPr id="3" name="Kép 2">
          <a:extLst>
            <a:ext uri="{FF2B5EF4-FFF2-40B4-BE49-F238E27FC236}">
              <a16:creationId xmlns:a16="http://schemas.microsoft.com/office/drawing/2014/main" id="{B59453DC-0969-44FA-932F-698EBD138326}"/>
            </a:ext>
          </a:extLst>
        </xdr:cNvPr>
        <xdr:cNvPicPr>
          <a:picLocks noChangeAspect="1"/>
        </xdr:cNvPicPr>
      </xdr:nvPicPr>
      <xdr:blipFill>
        <a:blip xmlns:r="http://schemas.openxmlformats.org/officeDocument/2006/relationships" r:embed="rId1"/>
        <a:stretch>
          <a:fillRect/>
        </a:stretch>
      </xdr:blipFill>
      <xdr:spPr>
        <a:xfrm>
          <a:off x="609600" y="190500"/>
          <a:ext cx="9766638" cy="3590855"/>
        </a:xfrm>
        <a:prstGeom prst="rect">
          <a:avLst/>
        </a:prstGeom>
      </xdr:spPr>
    </xdr:pic>
    <xdr:clientData/>
  </xdr:twoCellAnchor>
  <xdr:twoCellAnchor editAs="oneCell">
    <xdr:from>
      <xdr:col>1</xdr:col>
      <xdr:colOff>0</xdr:colOff>
      <xdr:row>21</xdr:row>
      <xdr:rowOff>0</xdr:rowOff>
    </xdr:from>
    <xdr:to>
      <xdr:col>17</xdr:col>
      <xdr:colOff>9525</xdr:colOff>
      <xdr:row>43</xdr:row>
      <xdr:rowOff>27798</xdr:rowOff>
    </xdr:to>
    <xdr:pic>
      <xdr:nvPicPr>
        <xdr:cNvPr id="5" name="Kép 4">
          <a:extLst>
            <a:ext uri="{FF2B5EF4-FFF2-40B4-BE49-F238E27FC236}">
              <a16:creationId xmlns:a16="http://schemas.microsoft.com/office/drawing/2014/main" id="{7F8398E3-9423-4211-9E5B-CA543C341DE4}"/>
            </a:ext>
          </a:extLst>
        </xdr:cNvPr>
        <xdr:cNvPicPr>
          <a:picLocks noChangeAspect="1"/>
        </xdr:cNvPicPr>
      </xdr:nvPicPr>
      <xdr:blipFill>
        <a:blip xmlns:r="http://schemas.openxmlformats.org/officeDocument/2006/relationships" r:embed="rId2"/>
        <a:stretch>
          <a:fillRect/>
        </a:stretch>
      </xdr:blipFill>
      <xdr:spPr>
        <a:xfrm>
          <a:off x="609600" y="4000500"/>
          <a:ext cx="9763125" cy="4218798"/>
        </a:xfrm>
        <a:prstGeom prst="rect">
          <a:avLst/>
        </a:prstGeom>
      </xdr:spPr>
    </xdr:pic>
    <xdr:clientData/>
  </xdr:twoCellAnchor>
  <xdr:twoCellAnchor editAs="oneCell">
    <xdr:from>
      <xdr:col>1</xdr:col>
      <xdr:colOff>0</xdr:colOff>
      <xdr:row>45</xdr:row>
      <xdr:rowOff>0</xdr:rowOff>
    </xdr:from>
    <xdr:to>
      <xdr:col>17</xdr:col>
      <xdr:colOff>25232</xdr:colOff>
      <xdr:row>70</xdr:row>
      <xdr:rowOff>108626</xdr:rowOff>
    </xdr:to>
    <xdr:pic>
      <xdr:nvPicPr>
        <xdr:cNvPr id="6" name="Kép 5">
          <a:extLst>
            <a:ext uri="{FF2B5EF4-FFF2-40B4-BE49-F238E27FC236}">
              <a16:creationId xmlns:a16="http://schemas.microsoft.com/office/drawing/2014/main" id="{309CD949-DEFC-4BBD-8BF5-687D506E215F}"/>
            </a:ext>
          </a:extLst>
        </xdr:cNvPr>
        <xdr:cNvPicPr>
          <a:picLocks noChangeAspect="1"/>
        </xdr:cNvPicPr>
      </xdr:nvPicPr>
      <xdr:blipFill>
        <a:blip xmlns:r="http://schemas.openxmlformats.org/officeDocument/2006/relationships" r:embed="rId3"/>
        <a:stretch>
          <a:fillRect/>
        </a:stretch>
      </xdr:blipFill>
      <xdr:spPr>
        <a:xfrm>
          <a:off x="609600" y="8572500"/>
          <a:ext cx="9778832" cy="48711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AKO_Kozos\Kiadvanyok\FGR\2021\Tablak\2.x%20-%20F&#246;ldg&#225;z%20sz&#225;ll&#237;t&#225;s%20&#233;s%20t&#225;rol&#225;s\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HAKO_Kozos\Adatkeresek\Rendszeres\Honlapra_kikerulo_tabla\Foldgaz\2023\FoldgazipariTarsasagokAdatai_2305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HAKO_Kozos\Kiadvanyok\FGR\2023\Vegleges\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esszum"/>
      <sheetName val="Tartalomjegyzék"/>
      <sheetName val="Bevezetés"/>
      <sheetName val="1.1"/>
      <sheetName val="1.2"/>
      <sheetName val="1.3"/>
      <sheetName val="1.4"/>
      <sheetName val="1.5"/>
      <sheetName val="1.6"/>
      <sheetName val="1.7"/>
      <sheetName val="1.8"/>
      <sheetName val="1.9"/>
      <sheetName val="1.10"/>
      <sheetName val="2.1"/>
      <sheetName val="2.2"/>
      <sheetName val="2.3"/>
      <sheetName val="2.4"/>
      <sheetName val="2.5"/>
      <sheetName val="2.6"/>
      <sheetName val="2.7"/>
      <sheetName val="2.8"/>
      <sheetName val="2.9"/>
      <sheetName val="2.10"/>
      <sheetName val="2.11"/>
      <sheetName val="3.1"/>
      <sheetName val="3.2"/>
      <sheetName val="3.3"/>
      <sheetName val="3.4_A_B"/>
      <sheetName val="3.5"/>
      <sheetName val="3.6"/>
      <sheetName val="3.7"/>
      <sheetName val="4.1"/>
      <sheetName val="4.2"/>
      <sheetName val="4.3"/>
      <sheetName val="4.4"/>
      <sheetName val="4.5"/>
      <sheetName val="4.6"/>
      <sheetName val="4.7"/>
      <sheetName val="4.8"/>
      <sheetName val="4.9"/>
      <sheetName val="4.10"/>
      <sheetName val="5.1"/>
      <sheetName val="5.2"/>
      <sheetName val="5.3A"/>
      <sheetName val="5.3B"/>
      <sheetName val="5.4"/>
      <sheetName val="5.5"/>
      <sheetName val="5.6"/>
      <sheetName val="Országkódok"/>
    </sheetNames>
    <sheetDataSet>
      <sheetData sheetId="0"/>
      <sheetData sheetId="1">
        <row r="24">
          <cell r="B24" t="str">
            <v>FÖLDGÁZTÁROLÁSRA VONATKOZÓ ADATOK [TWh]</v>
          </cell>
          <cell r="C24" t="str">
            <v>DATA RELATED TO THE STORAGE OF NATURAL GAS [TWh]</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talomjegyzék"/>
      <sheetName val="1"/>
      <sheetName val="1em3"/>
      <sheetName val="1 MWh"/>
      <sheetName val="2"/>
      <sheetName val="2em3"/>
      <sheetName val="2MWh"/>
      <sheetName val="3"/>
      <sheetName val="3_1"/>
      <sheetName val="3_1_em3"/>
      <sheetName val="3_1_kWh"/>
      <sheetName val="3_2"/>
      <sheetName val="3_3_em3_MINMAX"/>
      <sheetName val="3_3_MWh_MINMAX"/>
      <sheetName val="4"/>
      <sheetName val="4.nyers"/>
      <sheetName val="5"/>
      <sheetName val="5em3"/>
      <sheetName val="5MWh"/>
      <sheetName val="6"/>
      <sheetName val="6em3"/>
      <sheetName val="6MWh"/>
    </sheetNames>
    <sheetDataSet>
      <sheetData sheetId="0"/>
      <sheetData sheetId="1"/>
      <sheetData sheetId="2"/>
      <sheetData sheetId="3"/>
      <sheetData sheetId="4">
        <row r="103">
          <cell r="B103">
            <v>33608825.999943331</v>
          </cell>
          <cell r="C103">
            <v>9595.31667693093</v>
          </cell>
          <cell r="D103">
            <v>12078302.523223128</v>
          </cell>
          <cell r="E103">
            <v>-1358066.5041412786</v>
          </cell>
          <cell r="F103">
            <v>22898185.297538411</v>
          </cell>
        </row>
        <row r="104">
          <cell r="B104">
            <v>22898185.297538411</v>
          </cell>
          <cell r="C104">
            <v>6120.0471893132108</v>
          </cell>
          <cell r="D104">
            <v>6822143.8040695423</v>
          </cell>
          <cell r="E104">
            <v>8401.8199559748173</v>
          </cell>
          <cell r="F104">
            <v>16073759.720702209</v>
          </cell>
        </row>
        <row r="105">
          <cell r="B105">
            <v>16073759.720702209</v>
          </cell>
          <cell r="C105">
            <v>315673.15811138996</v>
          </cell>
          <cell r="D105">
            <v>3258708.2340259883</v>
          </cell>
          <cell r="E105">
            <v>-114677.77644075081</v>
          </cell>
          <cell r="F105">
            <v>13245402.42122836</v>
          </cell>
        </row>
        <row r="106">
          <cell r="B106">
            <v>13245402.42122836</v>
          </cell>
          <cell r="C106">
            <v>1260687.0120574944</v>
          </cell>
          <cell r="D106">
            <v>560904.49272255599</v>
          </cell>
          <cell r="E106">
            <v>8400.5443642176688</v>
          </cell>
          <cell r="F106">
            <v>13936784.396199081</v>
          </cell>
        </row>
        <row r="107">
          <cell r="B107">
            <v>13936784.396199079</v>
          </cell>
          <cell r="C107">
            <v>7030695.4756551078</v>
          </cell>
          <cell r="D107">
            <v>50.341672850000002</v>
          </cell>
          <cell r="E107">
            <v>26830.408278275281</v>
          </cell>
          <cell r="F107">
            <v>20940599.121903062</v>
          </cell>
        </row>
        <row r="108">
          <cell r="B108">
            <v>20940599.121903062</v>
          </cell>
          <cell r="C108">
            <v>6810717.7120091021</v>
          </cell>
          <cell r="D108">
            <v>120.17286292</v>
          </cell>
          <cell r="E108">
            <v>358239.64291342348</v>
          </cell>
          <cell r="F108">
            <v>27392957.01813582</v>
          </cell>
        </row>
        <row r="109">
          <cell r="B109">
            <v>27392957.01813582</v>
          </cell>
          <cell r="C109">
            <v>7866180.1623411737</v>
          </cell>
          <cell r="D109">
            <v>325.33936067999997</v>
          </cell>
          <cell r="E109">
            <v>27349.371463231742</v>
          </cell>
          <cell r="F109">
            <v>35231462.469653085</v>
          </cell>
        </row>
        <row r="110">
          <cell r="B110">
            <v>35231462.469653085</v>
          </cell>
          <cell r="C110">
            <v>8636535.3847850934</v>
          </cell>
          <cell r="D110">
            <v>79.799126060000006</v>
          </cell>
          <cell r="E110">
            <v>40814.248709887266</v>
          </cell>
          <cell r="F110">
            <v>43827103.806602232</v>
          </cell>
        </row>
        <row r="111">
          <cell r="B111">
            <v>43827103.806602225</v>
          </cell>
          <cell r="C111">
            <v>7715306.1411470752</v>
          </cell>
          <cell r="D111">
            <v>190831.86835668999</v>
          </cell>
          <cell r="E111">
            <v>1068946.2561636791</v>
          </cell>
          <cell r="F111">
            <v>50282631.823228933</v>
          </cell>
        </row>
        <row r="112">
          <cell r="B112">
            <v>50282631.82322894</v>
          </cell>
          <cell r="C112">
            <v>8369248.4711986948</v>
          </cell>
          <cell r="D112">
            <v>140182.55408314001</v>
          </cell>
          <cell r="E112">
            <v>222.33304326236248</v>
          </cell>
          <cell r="F112">
            <v>58511475.407301232</v>
          </cell>
        </row>
        <row r="113">
          <cell r="B113">
            <v>58511475.407301232</v>
          </cell>
          <cell r="C113">
            <v>1269867.4543145723</v>
          </cell>
          <cell r="D113">
            <v>3726008.1580379298</v>
          </cell>
          <cell r="E113">
            <v>15409.95406100899</v>
          </cell>
          <cell r="F113">
            <v>56039924.749516867</v>
          </cell>
        </row>
        <row r="114">
          <cell r="B114">
            <v>56039924.749357872</v>
          </cell>
          <cell r="C114">
            <v>11074.818920776801</v>
          </cell>
          <cell r="D114">
            <v>8064573.2672318649</v>
          </cell>
          <cell r="E114">
            <v>46705.314569883049</v>
          </cell>
          <cell r="F114">
            <v>47939720.986476898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unka1"/>
      <sheetName val="2022"/>
    </sheetNames>
    <sheetDataSet>
      <sheetData sheetId="0"/>
      <sheetData sheetId="1">
        <row r="1">
          <cell r="A1" t="str">
            <v>Complete energy balances [nrg_bal_c]</v>
          </cell>
        </row>
        <row r="3">
          <cell r="A3" t="str">
            <v>Last update</v>
          </cell>
          <cell r="B3">
            <v>44665.37663194444</v>
          </cell>
        </row>
        <row r="4">
          <cell r="A4" t="str">
            <v>Extracted on</v>
          </cell>
          <cell r="B4">
            <v>44671.512543275458</v>
          </cell>
        </row>
        <row r="5">
          <cell r="A5" t="str">
            <v>Source of data</v>
          </cell>
          <cell r="B5" t="str">
            <v>Eurostat</v>
          </cell>
        </row>
        <row r="7">
          <cell r="A7" t="str">
            <v>NRG_BAL</v>
          </cell>
          <cell r="B7" t="str">
            <v>Primary production</v>
          </cell>
        </row>
        <row r="8">
          <cell r="A8" t="str">
            <v>SIEC</v>
          </cell>
          <cell r="B8" t="str">
            <v>Natural gas</v>
          </cell>
        </row>
        <row r="9">
          <cell r="A9" t="str">
            <v>UNIT</v>
          </cell>
          <cell r="B9" t="str">
            <v>Terajoule</v>
          </cell>
        </row>
        <row r="11">
          <cell r="A11" t="str">
            <v>TIME</v>
          </cell>
          <cell r="B11" t="str">
            <v>2018</v>
          </cell>
          <cell r="C11" t="str">
            <v>2019</v>
          </cell>
          <cell r="D11" t="str">
            <v>2020</v>
          </cell>
          <cell r="E11" t="str">
            <v>2021</v>
          </cell>
          <cell r="F11">
            <v>2022</v>
          </cell>
        </row>
        <row r="12">
          <cell r="A12" t="str">
            <v>GEO/TIME</v>
          </cell>
          <cell r="B12" t="str">
            <v>2018</v>
          </cell>
          <cell r="C12" t="str">
            <v>2019</v>
          </cell>
          <cell r="D12" t="str">
            <v>2020</v>
          </cell>
          <cell r="E12" t="str">
            <v>2021</v>
          </cell>
          <cell r="F12">
            <v>2022</v>
          </cell>
        </row>
        <row r="13">
          <cell r="A13" t="str">
            <v>European Union - 27 countries (from 2020)</v>
          </cell>
          <cell r="B13">
            <v>2483796.16</v>
          </cell>
          <cell r="C13">
            <v>2184023.5729999999</v>
          </cell>
          <cell r="D13">
            <v>1725251.496</v>
          </cell>
          <cell r="E13">
            <v>1589489.84</v>
          </cell>
          <cell r="F13">
            <v>1636613.5189999999</v>
          </cell>
        </row>
        <row r="14">
          <cell r="A14" t="str">
            <v>Belgium</v>
          </cell>
          <cell r="B14">
            <v>0</v>
          </cell>
          <cell r="C14">
            <v>122.628</v>
          </cell>
          <cell r="D14">
            <v>190.714</v>
          </cell>
          <cell r="E14">
            <v>167.416</v>
          </cell>
          <cell r="F14">
            <v>449.8</v>
          </cell>
        </row>
        <row r="15">
          <cell r="A15" t="str">
            <v>Bulgaria</v>
          </cell>
          <cell r="B15">
            <v>1194.798</v>
          </cell>
          <cell r="C15">
            <v>1355.818</v>
          </cell>
          <cell r="D15">
            <v>2001.6690000000001</v>
          </cell>
          <cell r="E15">
            <v>1105.326</v>
          </cell>
          <cell r="F15">
            <v>693.09900000000005</v>
          </cell>
        </row>
        <row r="16">
          <cell r="A16" t="str">
            <v>Czechia</v>
          </cell>
          <cell r="B16">
            <v>7519.7529999999997</v>
          </cell>
          <cell r="C16">
            <v>7223.8180000000002</v>
          </cell>
          <cell r="D16">
            <v>6809.0450000000001</v>
          </cell>
          <cell r="E16">
            <v>6987.8339999999998</v>
          </cell>
          <cell r="F16">
            <v>8629.0579999999991</v>
          </cell>
        </row>
        <row r="17">
          <cell r="A17" t="str">
            <v>Denmark</v>
          </cell>
          <cell r="B17">
            <v>155071.34099999999</v>
          </cell>
          <cell r="C17">
            <v>115740.38</v>
          </cell>
          <cell r="D17">
            <v>49862.642</v>
          </cell>
          <cell r="E17">
            <v>52944.974999999999</v>
          </cell>
          <cell r="F17">
            <v>57932.34</v>
          </cell>
        </row>
        <row r="18">
          <cell r="A18" t="str">
            <v>Germany (until 1990 former territory of the FRG)</v>
          </cell>
          <cell r="B18">
            <v>197395.019</v>
          </cell>
          <cell r="C18">
            <v>183113.851</v>
          </cell>
          <cell r="D18">
            <v>168763.22700000001</v>
          </cell>
          <cell r="E18">
            <v>161911.86900000001</v>
          </cell>
          <cell r="F18">
            <v>160692</v>
          </cell>
        </row>
        <row r="19">
          <cell r="A19" t="str">
            <v>Estonia</v>
          </cell>
          <cell r="B19">
            <v>0</v>
          </cell>
          <cell r="C19">
            <v>0</v>
          </cell>
          <cell r="D19">
            <v>0</v>
          </cell>
          <cell r="E19">
            <v>0</v>
          </cell>
          <cell r="F19">
            <v>0</v>
          </cell>
        </row>
        <row r="20">
          <cell r="A20" t="str">
            <v>Ireland</v>
          </cell>
          <cell r="B20">
            <v>115021.79</v>
          </cell>
          <cell r="C20">
            <v>89745.923999999999</v>
          </cell>
          <cell r="D20">
            <v>69141.576000000001</v>
          </cell>
          <cell r="E20">
            <v>52879.921999999999</v>
          </cell>
          <cell r="F20">
            <v>54071.088000000003</v>
          </cell>
        </row>
        <row r="21">
          <cell r="A21" t="str">
            <v>Greece</v>
          </cell>
          <cell r="B21">
            <v>530.42700000000002</v>
          </cell>
          <cell r="C21">
            <v>400.25900000000001</v>
          </cell>
          <cell r="D21">
            <v>279.85599999999999</v>
          </cell>
          <cell r="E21">
            <v>169.946</v>
          </cell>
          <cell r="F21">
            <v>0</v>
          </cell>
        </row>
        <row r="22">
          <cell r="A22" t="str">
            <v>Spain</v>
          </cell>
          <cell r="B22">
            <v>3160.8</v>
          </cell>
          <cell r="C22">
            <v>4865.3999999999996</v>
          </cell>
          <cell r="D22">
            <v>1742.383</v>
          </cell>
          <cell r="E22">
            <v>1425.4349999999999</v>
          </cell>
          <cell r="F22">
            <v>1368.6380000000001</v>
          </cell>
        </row>
        <row r="23">
          <cell r="A23" t="str">
            <v>France</v>
          </cell>
          <cell r="B23">
            <v>324.41699999999997</v>
          </cell>
          <cell r="C23">
            <v>600.798</v>
          </cell>
          <cell r="D23">
            <v>652.02700000000004</v>
          </cell>
          <cell r="E23">
            <v>836.923</v>
          </cell>
          <cell r="F23">
            <v>827.90800000000002</v>
          </cell>
        </row>
        <row r="24">
          <cell r="A24" t="str">
            <v>Croatia</v>
          </cell>
          <cell r="B24">
            <v>42610.663999999997</v>
          </cell>
          <cell r="C24">
            <v>35641.095999999998</v>
          </cell>
          <cell r="D24">
            <v>29519.73</v>
          </cell>
          <cell r="E24">
            <v>26106.5</v>
          </cell>
          <cell r="F24">
            <v>29648.091</v>
          </cell>
        </row>
        <row r="25">
          <cell r="A25" t="str">
            <v>Italy</v>
          </cell>
          <cell r="B25">
            <v>186811.06299999999</v>
          </cell>
          <cell r="C25">
            <v>164589.13200000001</v>
          </cell>
          <cell r="D25">
            <v>137629.56700000001</v>
          </cell>
          <cell r="E25">
            <v>109186.355</v>
          </cell>
          <cell r="F25">
            <v>126798</v>
          </cell>
        </row>
        <row r="26">
          <cell r="A26" t="str">
            <v>Cyprus</v>
          </cell>
          <cell r="B26">
            <v>0</v>
          </cell>
          <cell r="C26">
            <v>0</v>
          </cell>
          <cell r="D26">
            <v>0</v>
          </cell>
          <cell r="E26">
            <v>0</v>
          </cell>
          <cell r="F26">
            <v>0</v>
          </cell>
        </row>
        <row r="27">
          <cell r="A27" t="str">
            <v>Latvia</v>
          </cell>
          <cell r="B27">
            <v>0</v>
          </cell>
          <cell r="C27">
            <v>0</v>
          </cell>
          <cell r="D27">
            <v>0</v>
          </cell>
          <cell r="E27">
            <v>0</v>
          </cell>
          <cell r="F27">
            <v>0</v>
          </cell>
        </row>
        <row r="28">
          <cell r="A28" t="str">
            <v>Lithuania</v>
          </cell>
          <cell r="B28">
            <v>0</v>
          </cell>
          <cell r="C28">
            <v>0</v>
          </cell>
          <cell r="D28">
            <v>0</v>
          </cell>
          <cell r="E28">
            <v>0</v>
          </cell>
          <cell r="F28">
            <v>0</v>
          </cell>
        </row>
        <row r="29">
          <cell r="A29" t="str">
            <v>Luxembourg</v>
          </cell>
          <cell r="B29">
            <v>0</v>
          </cell>
          <cell r="C29">
            <v>0</v>
          </cell>
          <cell r="D29">
            <v>0</v>
          </cell>
          <cell r="E29">
            <v>0</v>
          </cell>
          <cell r="F29">
            <v>0</v>
          </cell>
        </row>
        <row r="30">
          <cell r="A30" t="str">
            <v>Hungary</v>
          </cell>
          <cell r="B30">
            <v>61426.8</v>
          </cell>
          <cell r="C30">
            <v>55607.4</v>
          </cell>
          <cell r="D30">
            <v>55280.701000000001</v>
          </cell>
          <cell r="E30">
            <v>49337.1</v>
          </cell>
          <cell r="F30">
            <v>53798</v>
          </cell>
        </row>
        <row r="31">
          <cell r="A31" t="str">
            <v>Malta</v>
          </cell>
          <cell r="B31">
            <v>0</v>
          </cell>
          <cell r="C31">
            <v>0</v>
          </cell>
          <cell r="D31">
            <v>0</v>
          </cell>
          <cell r="E31">
            <v>0</v>
          </cell>
          <cell r="F31">
            <v>0</v>
          </cell>
        </row>
        <row r="32">
          <cell r="A32" t="str">
            <v>Netherlands</v>
          </cell>
          <cell r="B32">
            <v>1169227.1780000001</v>
          </cell>
          <cell r="C32">
            <v>998338.41700000002</v>
          </cell>
          <cell r="D32">
            <v>722738.37800000003</v>
          </cell>
          <cell r="E32">
            <v>649635.63899999997</v>
          </cell>
          <cell r="F32">
            <v>611131.15700000001</v>
          </cell>
        </row>
        <row r="33">
          <cell r="A33" t="str">
            <v>Austria</v>
          </cell>
          <cell r="B33">
            <v>35967.957999999999</v>
          </cell>
          <cell r="C33">
            <v>32236.843000000001</v>
          </cell>
          <cell r="D33">
            <v>26486.834999999999</v>
          </cell>
          <cell r="E33">
            <v>23848.649000000001</v>
          </cell>
          <cell r="F33">
            <v>24552.889000000003</v>
          </cell>
        </row>
        <row r="34">
          <cell r="A34" t="str">
            <v>Poland</v>
          </cell>
          <cell r="B34">
            <v>145239.80799999999</v>
          </cell>
          <cell r="C34">
            <v>143467.24400000001</v>
          </cell>
          <cell r="D34">
            <v>142202.17199999999</v>
          </cell>
          <cell r="E34">
            <v>139833.83100000001</v>
          </cell>
          <cell r="F34">
            <v>152007.717</v>
          </cell>
        </row>
        <row r="35">
          <cell r="A35" t="str">
            <v>Portugal</v>
          </cell>
          <cell r="B35">
            <v>0</v>
          </cell>
          <cell r="C35">
            <v>0</v>
          </cell>
          <cell r="D35">
            <v>0</v>
          </cell>
          <cell r="E35">
            <v>0</v>
          </cell>
          <cell r="F35">
            <v>0</v>
          </cell>
        </row>
        <row r="36">
          <cell r="A36" t="str">
            <v>Romania</v>
          </cell>
          <cell r="B36">
            <v>358475.38400000002</v>
          </cell>
          <cell r="C36">
            <v>346413.11900000001</v>
          </cell>
          <cell r="D36">
            <v>309467.57</v>
          </cell>
          <cell r="E36">
            <v>310884.71600000001</v>
          </cell>
          <cell r="F36">
            <v>351683</v>
          </cell>
        </row>
        <row r="37">
          <cell r="A37" t="str">
            <v>Slovenia</v>
          </cell>
          <cell r="B37">
            <v>570.80399999999997</v>
          </cell>
          <cell r="C37">
            <v>245.958</v>
          </cell>
          <cell r="D37">
            <v>193.77799999999999</v>
          </cell>
          <cell r="E37">
            <v>183.49199999999999</v>
          </cell>
          <cell r="F37">
            <v>172.00500000000002</v>
          </cell>
        </row>
        <row r="38">
          <cell r="A38" t="str">
            <v>Slovakia</v>
          </cell>
          <cell r="B38">
            <v>3248.1559999999999</v>
          </cell>
          <cell r="C38">
            <v>4315.4880000000003</v>
          </cell>
          <cell r="D38">
            <v>2289.6260000000002</v>
          </cell>
          <cell r="E38">
            <v>2043.912</v>
          </cell>
          <cell r="F38">
            <v>2158.7290000000003</v>
          </cell>
        </row>
        <row r="39">
          <cell r="A39" t="str">
            <v>Finland</v>
          </cell>
          <cell r="B39">
            <v>0</v>
          </cell>
          <cell r="C39">
            <v>0</v>
          </cell>
          <cell r="D39">
            <v>0</v>
          </cell>
          <cell r="E39">
            <v>0</v>
          </cell>
          <cell r="F39">
            <v>0</v>
          </cell>
        </row>
        <row r="40">
          <cell r="A40" t="str">
            <v>Sweden</v>
          </cell>
          <cell r="B40">
            <v>0</v>
          </cell>
          <cell r="C40">
            <v>0</v>
          </cell>
          <cell r="D40">
            <v>0</v>
          </cell>
          <cell r="E40">
            <v>0</v>
          </cell>
          <cell r="F40">
            <v>0</v>
          </cell>
        </row>
        <row r="41">
          <cell r="A41" t="str">
            <v>Iceland</v>
          </cell>
          <cell r="B41">
            <v>0</v>
          </cell>
          <cell r="C41">
            <v>0</v>
          </cell>
          <cell r="D41">
            <v>0</v>
          </cell>
          <cell r="E41">
            <v>0</v>
          </cell>
          <cell r="F41">
            <v>0</v>
          </cell>
        </row>
        <row r="42">
          <cell r="A42" t="str">
            <v>Norway</v>
          </cell>
          <cell r="B42">
            <v>4470284.1390000004</v>
          </cell>
          <cell r="C42">
            <v>4223394.6399999997</v>
          </cell>
          <cell r="D42">
            <v>4104679.2149999999</v>
          </cell>
          <cell r="E42">
            <v>4220715.0250000004</v>
          </cell>
          <cell r="F42">
            <v>5029072.1380000003</v>
          </cell>
        </row>
        <row r="43">
          <cell r="A43" t="str">
            <v>United Kingdom</v>
          </cell>
          <cell r="B43">
            <v>1464497.203</v>
          </cell>
          <cell r="C43">
            <v>1422362.067</v>
          </cell>
          <cell r="D43" t="str">
            <v>:</v>
          </cell>
          <cell r="E43" t="str">
            <v>:</v>
          </cell>
          <cell r="F43">
            <v>0</v>
          </cell>
        </row>
        <row r="44">
          <cell r="A44" t="str">
            <v>Bosnia and Herzegovina</v>
          </cell>
          <cell r="B44">
            <v>0</v>
          </cell>
          <cell r="C44">
            <v>0</v>
          </cell>
          <cell r="D44">
            <v>0</v>
          </cell>
          <cell r="E44">
            <v>0</v>
          </cell>
          <cell r="F44">
            <v>0</v>
          </cell>
        </row>
        <row r="45">
          <cell r="A45" t="str">
            <v>Montenegro</v>
          </cell>
          <cell r="B45">
            <v>0</v>
          </cell>
          <cell r="C45">
            <v>0</v>
          </cell>
          <cell r="D45">
            <v>0</v>
          </cell>
          <cell r="E45">
            <v>0</v>
          </cell>
          <cell r="F45">
            <v>0</v>
          </cell>
        </row>
        <row r="46">
          <cell r="A46" t="str">
            <v>Moldova</v>
          </cell>
          <cell r="B46">
            <v>3.3079999999999998</v>
          </cell>
          <cell r="C46">
            <v>2.4300000000000002</v>
          </cell>
          <cell r="D46">
            <v>0.27</v>
          </cell>
          <cell r="E46">
            <v>1.62</v>
          </cell>
          <cell r="F46">
            <v>0</v>
          </cell>
        </row>
        <row r="47">
          <cell r="A47" t="str">
            <v>North Macedonia</v>
          </cell>
          <cell r="B47">
            <v>0</v>
          </cell>
          <cell r="C47">
            <v>0</v>
          </cell>
          <cell r="D47">
            <v>0</v>
          </cell>
          <cell r="E47">
            <v>0</v>
          </cell>
          <cell r="F47">
            <v>0</v>
          </cell>
        </row>
        <row r="48">
          <cell r="A48" t="str">
            <v>Albania</v>
          </cell>
          <cell r="B48">
            <v>1352.7560000000001</v>
          </cell>
          <cell r="C48">
            <v>2411.5949999999998</v>
          </cell>
          <cell r="D48">
            <v>1725.3</v>
          </cell>
          <cell r="E48">
            <v>1853.46</v>
          </cell>
          <cell r="F48">
            <v>1590.1510000000001</v>
          </cell>
        </row>
        <row r="49">
          <cell r="A49" t="str">
            <v>Serbia</v>
          </cell>
          <cell r="B49">
            <v>14987.665000000001</v>
          </cell>
          <cell r="C49">
            <v>14622.547</v>
          </cell>
          <cell r="D49">
            <v>13619.64</v>
          </cell>
          <cell r="E49">
            <v>12072.49</v>
          </cell>
          <cell r="F49">
            <v>12148</v>
          </cell>
        </row>
        <row r="50">
          <cell r="A50" t="str">
            <v>Türkiye</v>
          </cell>
          <cell r="B50">
            <v>14708.7</v>
          </cell>
          <cell r="C50">
            <v>16316.1</v>
          </cell>
          <cell r="D50">
            <v>15195.231</v>
          </cell>
          <cell r="E50">
            <v>13582.245000000001</v>
          </cell>
          <cell r="F50">
            <v>14335.23</v>
          </cell>
        </row>
        <row r="51">
          <cell r="A51" t="str">
            <v>Ukraine</v>
          </cell>
          <cell r="B51">
            <v>690266.83499999996</v>
          </cell>
          <cell r="C51">
            <v>680812.61399999994</v>
          </cell>
          <cell r="D51">
            <v>663850.05200000003</v>
          </cell>
          <cell r="E51" t="str">
            <v>:</v>
          </cell>
          <cell r="F51">
            <v>58165</v>
          </cell>
        </row>
        <row r="52">
          <cell r="A52" t="str">
            <v>Kosovo (under United Nations Security Council Resolution 1244/99)</v>
          </cell>
          <cell r="B52">
            <v>0</v>
          </cell>
          <cell r="C52">
            <v>0</v>
          </cell>
          <cell r="D52">
            <v>0</v>
          </cell>
          <cell r="E52">
            <v>0</v>
          </cell>
          <cell r="F52">
            <v>0</v>
          </cell>
        </row>
        <row r="53">
          <cell r="A53" t="str">
            <v>Georgia</v>
          </cell>
          <cell r="B53">
            <v>362.70100000000002</v>
          </cell>
          <cell r="C53">
            <v>346.71300000000002</v>
          </cell>
          <cell r="D53">
            <v>320.49200000000002</v>
          </cell>
          <cell r="E53">
            <v>576.78399999999999</v>
          </cell>
          <cell r="F53">
            <v>603.28000000000009</v>
          </cell>
        </row>
        <row r="55">
          <cell r="A55" t="str">
            <v>Special value:</v>
          </cell>
        </row>
        <row r="56">
          <cell r="A56" t="str">
            <v>:</v>
          </cell>
          <cell r="B56" t="str">
            <v>not available</v>
          </cell>
        </row>
      </sheetData>
      <sheetData sheetId="2"/>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91B04-4003-442F-B28B-D054CFDD416F}">
  <dimension ref="A1:O32"/>
  <sheetViews>
    <sheetView tabSelected="1" topLeftCell="A3" workbookViewId="0">
      <selection activeCell="R15" sqref="R15"/>
    </sheetView>
  </sheetViews>
  <sheetFormatPr defaultRowHeight="14.5" x14ac:dyDescent="0.35"/>
  <cols>
    <col min="1" max="1" width="8.7265625" style="1"/>
    <col min="8" max="8" width="8.7265625" style="1"/>
  </cols>
  <sheetData>
    <row r="1" spans="2:15" s="1" customFormat="1" ht="15" thickBot="1" x14ac:dyDescent="0.4"/>
    <row r="2" spans="2:15" ht="28.5" x14ac:dyDescent="0.35">
      <c r="B2" s="655" t="s">
        <v>1010</v>
      </c>
      <c r="C2" s="656"/>
      <c r="D2" s="656"/>
      <c r="E2" s="656"/>
      <c r="F2" s="656"/>
      <c r="G2" s="656"/>
      <c r="H2" s="656"/>
      <c r="I2" s="656"/>
      <c r="J2" s="631"/>
      <c r="K2" s="631"/>
      <c r="L2" s="631"/>
      <c r="M2" s="631"/>
      <c r="N2" s="631"/>
      <c r="O2" s="632"/>
    </row>
    <row r="3" spans="2:15" ht="28.5" x14ac:dyDescent="0.35">
      <c r="B3" s="657" t="s">
        <v>1011</v>
      </c>
      <c r="C3" s="658"/>
      <c r="D3" s="658"/>
      <c r="E3" s="658"/>
      <c r="F3" s="658"/>
      <c r="G3" s="658"/>
      <c r="H3" s="658"/>
      <c r="I3" s="658"/>
      <c r="J3" s="189"/>
      <c r="K3" s="189"/>
      <c r="L3" s="189"/>
      <c r="M3" s="189"/>
      <c r="N3" s="189"/>
      <c r="O3" s="633"/>
    </row>
    <row r="4" spans="2:15" ht="28.5" x14ac:dyDescent="0.35">
      <c r="B4" s="659" t="s">
        <v>1012</v>
      </c>
      <c r="C4" s="660"/>
      <c r="D4" s="660"/>
      <c r="E4" s="660"/>
      <c r="F4" s="660"/>
      <c r="G4" s="660"/>
      <c r="H4" s="660"/>
      <c r="I4" s="660"/>
      <c r="J4" s="189"/>
      <c r="K4" s="189"/>
      <c r="L4" s="189"/>
      <c r="M4" s="189"/>
      <c r="N4" s="189"/>
      <c r="O4" s="633"/>
    </row>
    <row r="5" spans="2:15" ht="28.5" x14ac:dyDescent="0.35">
      <c r="B5" s="659" t="s">
        <v>1013</v>
      </c>
      <c r="C5" s="660"/>
      <c r="D5" s="660"/>
      <c r="E5" s="660"/>
      <c r="F5" s="660"/>
      <c r="G5" s="660"/>
      <c r="H5" s="660"/>
      <c r="I5" s="660"/>
      <c r="J5" s="189"/>
      <c r="K5" s="189"/>
      <c r="L5" s="189"/>
      <c r="M5" s="189"/>
      <c r="N5" s="189"/>
      <c r="O5" s="633"/>
    </row>
    <row r="6" spans="2:15" s="1" customFormat="1" ht="14.5" customHeight="1" x14ac:dyDescent="0.35">
      <c r="B6" s="634"/>
      <c r="C6" s="635"/>
      <c r="D6" s="635"/>
      <c r="E6" s="635"/>
      <c r="F6" s="635"/>
      <c r="G6" s="635"/>
      <c r="H6" s="635"/>
      <c r="I6" s="635"/>
      <c r="J6" s="189"/>
      <c r="K6" s="189"/>
      <c r="L6" s="189"/>
      <c r="M6" s="189"/>
      <c r="N6" s="189"/>
      <c r="O6" s="633"/>
    </row>
    <row r="7" spans="2:15" s="1" customFormat="1" ht="14.5" customHeight="1" x14ac:dyDescent="0.35">
      <c r="B7" s="634"/>
      <c r="C7" s="635"/>
      <c r="D7" s="635"/>
      <c r="E7" s="635"/>
      <c r="F7" s="635"/>
      <c r="G7" s="635"/>
      <c r="H7" s="635"/>
      <c r="I7" s="635"/>
      <c r="J7" s="189"/>
      <c r="K7" s="189"/>
      <c r="L7" s="189"/>
      <c r="M7" s="189"/>
      <c r="N7" s="189"/>
      <c r="O7" s="633"/>
    </row>
    <row r="8" spans="2:15" x14ac:dyDescent="0.35">
      <c r="B8" s="636"/>
      <c r="C8" s="189"/>
      <c r="D8" s="189"/>
      <c r="E8" s="189"/>
      <c r="F8" s="189"/>
      <c r="G8" s="189"/>
      <c r="H8" s="189"/>
      <c r="I8" s="189"/>
      <c r="J8" s="189"/>
      <c r="K8" s="189"/>
      <c r="L8" s="189"/>
      <c r="M8" s="189"/>
      <c r="N8" s="189"/>
      <c r="O8" s="633"/>
    </row>
    <row r="9" spans="2:15" x14ac:dyDescent="0.35">
      <c r="B9" s="636" t="s">
        <v>1021</v>
      </c>
      <c r="C9" s="189"/>
      <c r="D9" s="189"/>
      <c r="E9" s="189"/>
      <c r="F9" s="189"/>
      <c r="G9" s="189"/>
      <c r="H9" s="189"/>
      <c r="I9" s="189"/>
      <c r="J9" s="189" t="s">
        <v>1028</v>
      </c>
      <c r="K9" s="189"/>
      <c r="L9" s="189"/>
      <c r="M9" s="189"/>
      <c r="N9" s="189"/>
      <c r="O9" s="633"/>
    </row>
    <row r="10" spans="2:15" s="1" customFormat="1" x14ac:dyDescent="0.35">
      <c r="B10" s="636"/>
      <c r="C10" s="189"/>
      <c r="D10" s="189"/>
      <c r="E10" s="189"/>
      <c r="F10" s="189"/>
      <c r="G10" s="189"/>
      <c r="H10" s="189"/>
      <c r="I10" s="189"/>
      <c r="J10" s="189"/>
      <c r="K10" s="189"/>
      <c r="L10" s="189"/>
      <c r="M10" s="189"/>
      <c r="N10" s="189"/>
      <c r="O10" s="633"/>
    </row>
    <row r="11" spans="2:15" x14ac:dyDescent="0.35">
      <c r="B11" s="637" t="s">
        <v>1014</v>
      </c>
      <c r="C11" s="189"/>
      <c r="D11" s="189"/>
      <c r="E11" s="189"/>
      <c r="F11" s="189"/>
      <c r="G11" s="189"/>
      <c r="H11" s="189"/>
      <c r="I11" s="189"/>
      <c r="J11" s="189" t="s">
        <v>1029</v>
      </c>
      <c r="K11" s="189"/>
      <c r="L11" s="189"/>
      <c r="M11" s="189"/>
      <c r="N11" s="189"/>
      <c r="O11" s="633"/>
    </row>
    <row r="12" spans="2:15" x14ac:dyDescent="0.35">
      <c r="B12" s="637" t="s">
        <v>1015</v>
      </c>
      <c r="C12" s="189"/>
      <c r="D12" s="189"/>
      <c r="E12" s="189"/>
      <c r="F12" s="189"/>
      <c r="G12" s="189"/>
      <c r="H12" s="189"/>
      <c r="I12" s="189"/>
      <c r="J12" s="189" t="s">
        <v>1030</v>
      </c>
      <c r="K12" s="189"/>
      <c r="L12" s="189"/>
      <c r="M12" s="189"/>
      <c r="N12" s="189"/>
      <c r="O12" s="633"/>
    </row>
    <row r="13" spans="2:15" x14ac:dyDescent="0.35">
      <c r="B13" s="636" t="s">
        <v>1016</v>
      </c>
      <c r="C13" s="189"/>
      <c r="D13" s="189"/>
      <c r="E13" s="189"/>
      <c r="F13" s="189"/>
      <c r="G13" s="189"/>
      <c r="H13" s="189"/>
      <c r="I13" s="189"/>
      <c r="J13" s="189" t="s">
        <v>1031</v>
      </c>
      <c r="K13" s="189"/>
      <c r="L13" s="189"/>
      <c r="M13" s="189"/>
      <c r="N13" s="189"/>
      <c r="O13" s="633"/>
    </row>
    <row r="14" spans="2:15" x14ac:dyDescent="0.35">
      <c r="B14" s="636" t="s">
        <v>1017</v>
      </c>
      <c r="C14" s="189"/>
      <c r="D14" s="189"/>
      <c r="E14" s="189"/>
      <c r="F14" s="189"/>
      <c r="G14" s="189"/>
      <c r="H14" s="189"/>
      <c r="I14" s="189"/>
      <c r="J14" s="189" t="s">
        <v>1032</v>
      </c>
      <c r="K14" s="189"/>
      <c r="L14" s="189"/>
      <c r="M14" s="189"/>
      <c r="N14" s="189"/>
      <c r="O14" s="633"/>
    </row>
    <row r="15" spans="2:15" s="1" customFormat="1" x14ac:dyDescent="0.35">
      <c r="B15" s="636"/>
      <c r="C15" s="189"/>
      <c r="D15" s="189"/>
      <c r="E15" s="189"/>
      <c r="F15" s="189"/>
      <c r="G15" s="189"/>
      <c r="H15" s="189"/>
      <c r="I15" s="189"/>
      <c r="J15" s="189" t="s">
        <v>1033</v>
      </c>
      <c r="K15" s="189"/>
      <c r="L15" s="189"/>
      <c r="M15" s="189"/>
      <c r="N15" s="189"/>
      <c r="O15" s="633"/>
    </row>
    <row r="16" spans="2:15" x14ac:dyDescent="0.35">
      <c r="B16" s="637" t="s">
        <v>1018</v>
      </c>
      <c r="C16" s="189"/>
      <c r="D16" s="189"/>
      <c r="E16" s="189"/>
      <c r="F16" s="189"/>
      <c r="G16" s="189"/>
      <c r="H16" s="189"/>
      <c r="I16" s="189"/>
      <c r="J16" s="189" t="s">
        <v>1034</v>
      </c>
      <c r="K16" s="189"/>
      <c r="L16" s="189"/>
      <c r="M16" s="189"/>
      <c r="N16" s="189"/>
      <c r="O16" s="633"/>
    </row>
    <row r="17" spans="2:15" x14ac:dyDescent="0.35">
      <c r="B17" s="636" t="s">
        <v>1022</v>
      </c>
      <c r="C17" s="189"/>
      <c r="D17" s="189"/>
      <c r="E17" s="189"/>
      <c r="F17" s="189"/>
      <c r="G17" s="189"/>
      <c r="H17" s="189"/>
      <c r="I17" s="189"/>
      <c r="J17" s="189"/>
      <c r="K17" s="189"/>
      <c r="L17" s="189"/>
      <c r="M17" s="189"/>
      <c r="N17" s="189"/>
      <c r="O17" s="633"/>
    </row>
    <row r="18" spans="2:15" x14ac:dyDescent="0.35">
      <c r="B18" s="636" t="s">
        <v>1023</v>
      </c>
      <c r="C18" s="189"/>
      <c r="D18" s="189"/>
      <c r="E18" s="189"/>
      <c r="F18" s="189"/>
      <c r="G18" s="189"/>
      <c r="H18" s="189"/>
      <c r="I18" s="189"/>
      <c r="J18" s="189" t="s">
        <v>1035</v>
      </c>
      <c r="K18" s="189"/>
      <c r="L18" s="189"/>
      <c r="M18" s="189"/>
      <c r="N18" s="189"/>
      <c r="O18" s="633"/>
    </row>
    <row r="19" spans="2:15" s="1" customFormat="1" x14ac:dyDescent="0.35">
      <c r="B19" s="636"/>
      <c r="C19" s="189"/>
      <c r="D19" s="189"/>
      <c r="E19" s="189"/>
      <c r="F19" s="189"/>
      <c r="G19" s="189"/>
      <c r="H19" s="189"/>
      <c r="I19" s="189"/>
      <c r="J19" s="189" t="s">
        <v>1036</v>
      </c>
      <c r="K19" s="189"/>
      <c r="L19" s="189"/>
      <c r="M19" s="189"/>
      <c r="N19" s="189"/>
      <c r="O19" s="633"/>
    </row>
    <row r="20" spans="2:15" s="1" customFormat="1" x14ac:dyDescent="0.35">
      <c r="B20" s="636"/>
      <c r="C20" s="189"/>
      <c r="D20" s="189"/>
      <c r="E20" s="189"/>
      <c r="F20" s="189"/>
      <c r="G20" s="189"/>
      <c r="H20" s="189"/>
      <c r="I20" s="189"/>
      <c r="J20" s="189" t="s">
        <v>1037</v>
      </c>
      <c r="K20" s="189"/>
      <c r="L20" s="189"/>
      <c r="M20" s="189"/>
      <c r="N20" s="189"/>
      <c r="O20" s="633"/>
    </row>
    <row r="21" spans="2:15" s="1" customFormat="1" x14ac:dyDescent="0.35">
      <c r="B21" s="636"/>
      <c r="C21" s="189"/>
      <c r="D21" s="189"/>
      <c r="E21" s="189"/>
      <c r="F21" s="189"/>
      <c r="G21" s="189"/>
      <c r="H21" s="189"/>
      <c r="I21" s="189"/>
      <c r="J21" s="189" t="s">
        <v>1038</v>
      </c>
      <c r="K21" s="189"/>
      <c r="L21" s="189"/>
      <c r="M21" s="189"/>
      <c r="N21" s="189"/>
      <c r="O21" s="633"/>
    </row>
    <row r="22" spans="2:15" x14ac:dyDescent="0.35">
      <c r="B22" s="636"/>
      <c r="C22" s="189"/>
      <c r="D22" s="189"/>
      <c r="E22" s="189"/>
      <c r="F22" s="189"/>
      <c r="G22" s="189"/>
      <c r="H22" s="189"/>
      <c r="I22" s="189"/>
      <c r="J22" s="189" t="s">
        <v>1039</v>
      </c>
      <c r="K22" s="189"/>
      <c r="L22" s="189"/>
      <c r="M22" s="189"/>
      <c r="N22" s="189"/>
      <c r="O22" s="633"/>
    </row>
    <row r="23" spans="2:15" x14ac:dyDescent="0.35">
      <c r="B23" s="636" t="s">
        <v>1024</v>
      </c>
      <c r="C23" s="189"/>
      <c r="D23" s="189"/>
      <c r="E23" s="189"/>
      <c r="F23" s="189"/>
      <c r="G23" s="189"/>
      <c r="H23" s="189"/>
      <c r="I23" s="189"/>
      <c r="J23" s="189" t="s">
        <v>1040</v>
      </c>
      <c r="K23" s="189"/>
      <c r="L23" s="189"/>
      <c r="M23" s="189"/>
      <c r="N23" s="189"/>
      <c r="O23" s="633"/>
    </row>
    <row r="24" spans="2:15" x14ac:dyDescent="0.35">
      <c r="B24" s="636" t="s">
        <v>1025</v>
      </c>
      <c r="C24" s="189"/>
      <c r="D24" s="189"/>
      <c r="E24" s="189"/>
      <c r="F24" s="189"/>
      <c r="G24" s="189"/>
      <c r="H24" s="189"/>
      <c r="I24" s="189"/>
      <c r="J24" s="189"/>
      <c r="K24" s="189"/>
      <c r="L24" s="189"/>
      <c r="M24" s="189"/>
      <c r="N24" s="189"/>
      <c r="O24" s="633"/>
    </row>
    <row r="25" spans="2:15" x14ac:dyDescent="0.35">
      <c r="B25" s="637" t="s">
        <v>1019</v>
      </c>
      <c r="C25" s="189"/>
      <c r="D25" s="189"/>
      <c r="E25" s="189"/>
      <c r="F25" s="189"/>
      <c r="G25" s="189"/>
      <c r="H25" s="189"/>
      <c r="I25" s="189"/>
      <c r="J25" s="189" t="s">
        <v>1041</v>
      </c>
      <c r="K25" s="189"/>
      <c r="L25" s="189"/>
      <c r="M25" s="189"/>
      <c r="N25" s="189"/>
      <c r="O25" s="633"/>
    </row>
    <row r="26" spans="2:15" x14ac:dyDescent="0.35">
      <c r="B26" s="636" t="s">
        <v>1026</v>
      </c>
      <c r="C26" s="189"/>
      <c r="D26" s="189"/>
      <c r="E26" s="189"/>
      <c r="F26" s="189"/>
      <c r="G26" s="189"/>
      <c r="H26" s="189"/>
      <c r="I26" s="189"/>
      <c r="J26" s="189" t="s">
        <v>1020</v>
      </c>
      <c r="K26" s="189"/>
      <c r="L26" s="189"/>
      <c r="M26" s="189"/>
      <c r="N26" s="189"/>
      <c r="O26" s="633"/>
    </row>
    <row r="27" spans="2:15" x14ac:dyDescent="0.35">
      <c r="B27" s="636" t="s">
        <v>1027</v>
      </c>
      <c r="C27" s="189"/>
      <c r="D27" s="189"/>
      <c r="E27" s="189"/>
      <c r="F27" s="189"/>
      <c r="G27" s="189"/>
      <c r="H27" s="189"/>
      <c r="I27" s="189"/>
      <c r="J27" s="189"/>
      <c r="K27" s="189"/>
      <c r="L27" s="189"/>
      <c r="M27" s="189"/>
      <c r="N27" s="189"/>
      <c r="O27" s="633"/>
    </row>
    <row r="28" spans="2:15" x14ac:dyDescent="0.35">
      <c r="B28" s="636"/>
      <c r="C28" s="189"/>
      <c r="D28" s="189"/>
      <c r="E28" s="189"/>
      <c r="F28" s="189"/>
      <c r="G28" s="189"/>
      <c r="H28" s="189"/>
      <c r="I28" s="189"/>
      <c r="J28" s="189"/>
      <c r="K28" s="189"/>
      <c r="L28" s="189"/>
      <c r="M28" s="189"/>
      <c r="N28" s="189"/>
      <c r="O28" s="633"/>
    </row>
    <row r="29" spans="2:15" x14ac:dyDescent="0.35">
      <c r="B29" s="636"/>
      <c r="C29" s="189"/>
      <c r="D29" s="189"/>
      <c r="E29" s="189"/>
      <c r="F29" s="189"/>
      <c r="G29" s="189"/>
      <c r="H29" s="189"/>
      <c r="I29" s="189"/>
      <c r="J29" s="189"/>
      <c r="K29" s="189"/>
      <c r="L29" s="189"/>
      <c r="M29" s="189"/>
      <c r="N29" s="189"/>
      <c r="O29" s="633"/>
    </row>
    <row r="30" spans="2:15" x14ac:dyDescent="0.35">
      <c r="B30" s="636"/>
      <c r="C30" s="189"/>
      <c r="D30" s="189"/>
      <c r="E30" s="189"/>
      <c r="F30" s="189"/>
      <c r="G30" s="189"/>
      <c r="H30" s="189"/>
      <c r="I30" s="189"/>
      <c r="J30" s="189"/>
      <c r="K30" s="189"/>
      <c r="L30" s="189"/>
      <c r="M30" s="189"/>
      <c r="N30" s="189"/>
      <c r="O30" s="633"/>
    </row>
    <row r="31" spans="2:15" x14ac:dyDescent="0.35">
      <c r="B31" s="636"/>
      <c r="C31" s="189"/>
      <c r="D31" s="189"/>
      <c r="E31" s="189"/>
      <c r="F31" s="189"/>
      <c r="G31" s="189"/>
      <c r="H31" s="189"/>
      <c r="I31" s="189"/>
      <c r="J31" s="189"/>
      <c r="K31" s="189"/>
      <c r="L31" s="189"/>
      <c r="M31" s="189"/>
      <c r="N31" s="189"/>
      <c r="O31" s="633"/>
    </row>
    <row r="32" spans="2:15" ht="15" thickBot="1" x14ac:dyDescent="0.4">
      <c r="B32" s="638"/>
      <c r="C32" s="639"/>
      <c r="D32" s="639"/>
      <c r="E32" s="639"/>
      <c r="F32" s="639"/>
      <c r="G32" s="639"/>
      <c r="H32" s="639"/>
      <c r="I32" s="639"/>
      <c r="J32" s="639"/>
      <c r="K32" s="639"/>
      <c r="L32" s="639"/>
      <c r="M32" s="639"/>
      <c r="N32" s="639"/>
      <c r="O32" s="640"/>
    </row>
  </sheetData>
  <mergeCells count="4">
    <mergeCell ref="B2:I2"/>
    <mergeCell ref="B3:I3"/>
    <mergeCell ref="B4:I4"/>
    <mergeCell ref="B5:I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93E89-1740-4642-A6CF-3DF4A3A7D23A}">
  <dimension ref="A2:H15"/>
  <sheetViews>
    <sheetView workbookViewId="0">
      <selection activeCell="A20" sqref="A20"/>
    </sheetView>
  </sheetViews>
  <sheetFormatPr defaultColWidth="9.1796875" defaultRowHeight="14.5" x14ac:dyDescent="0.35"/>
  <cols>
    <col min="1" max="1" width="74.1796875" style="1" customWidth="1"/>
    <col min="2" max="3" width="10.1796875" style="1" customWidth="1"/>
    <col min="4" max="16384" width="9.1796875" style="1"/>
  </cols>
  <sheetData>
    <row r="2" spans="1:8" x14ac:dyDescent="0.35">
      <c r="A2" s="109" t="s">
        <v>357</v>
      </c>
    </row>
    <row r="3" spans="1:8" x14ac:dyDescent="0.35">
      <c r="A3" s="110" t="s">
        <v>358</v>
      </c>
    </row>
    <row r="5" spans="1:8" ht="16.5" x14ac:dyDescent="0.35">
      <c r="A5" s="111"/>
      <c r="B5" s="112">
        <v>2016</v>
      </c>
      <c r="C5" s="112">
        <v>2017</v>
      </c>
      <c r="D5" s="112">
        <v>2018</v>
      </c>
      <c r="E5" s="112">
        <v>2019</v>
      </c>
      <c r="F5" s="113" t="s">
        <v>359</v>
      </c>
      <c r="G5" s="113" t="s">
        <v>360</v>
      </c>
      <c r="H5" s="113" t="s">
        <v>361</v>
      </c>
    </row>
    <row r="6" spans="1:8" ht="29" x14ac:dyDescent="0.35">
      <c r="A6" s="114" t="s">
        <v>362</v>
      </c>
      <c r="B6" s="115">
        <v>336.10399999999998</v>
      </c>
      <c r="C6" s="115">
        <v>357.62900000000002</v>
      </c>
      <c r="D6" s="115">
        <v>346.40699999999998</v>
      </c>
      <c r="E6" s="115">
        <v>354.38400000000001</v>
      </c>
      <c r="F6" s="116">
        <v>366.947</v>
      </c>
      <c r="G6" s="116">
        <v>389.17399999999998</v>
      </c>
      <c r="H6" s="116">
        <v>330.3</v>
      </c>
    </row>
    <row r="7" spans="1:8" ht="29" x14ac:dyDescent="0.35">
      <c r="A7" s="117" t="s">
        <v>363</v>
      </c>
      <c r="B7" s="115">
        <v>1067.7670000000001</v>
      </c>
      <c r="C7" s="115">
        <v>1114.8</v>
      </c>
      <c r="D7" s="115">
        <v>1113.0899999999999</v>
      </c>
      <c r="E7" s="115">
        <v>1115.9259999999999</v>
      </c>
      <c r="F7" s="116">
        <v>1098.5150000000001</v>
      </c>
      <c r="G7" s="116">
        <v>1149.7</v>
      </c>
      <c r="H7" s="116">
        <v>1080.3</v>
      </c>
    </row>
    <row r="8" spans="1:8" ht="29" x14ac:dyDescent="0.35">
      <c r="A8" s="114" t="s">
        <v>364</v>
      </c>
      <c r="B8" s="118">
        <v>31.477279219155484</v>
      </c>
      <c r="C8" s="118">
        <v>32.080104054538936</v>
      </c>
      <c r="D8" s="118">
        <v>31.121203137212628</v>
      </c>
      <c r="E8" s="118">
        <v>31.756944456890512</v>
      </c>
      <c r="F8" s="116">
        <v>33.403909384839466</v>
      </c>
      <c r="G8" s="116">
        <v>33.799999999999997</v>
      </c>
      <c r="H8" s="116">
        <v>30.6</v>
      </c>
    </row>
    <row r="10" spans="1:8" ht="16.5" x14ac:dyDescent="0.35">
      <c r="A10" s="1" t="s">
        <v>365</v>
      </c>
      <c r="B10" s="119"/>
      <c r="C10" s="119"/>
    </row>
    <row r="11" spans="1:8" ht="16.5" x14ac:dyDescent="0.35">
      <c r="A11" s="18" t="s">
        <v>366</v>
      </c>
      <c r="B11" s="119"/>
      <c r="C11" s="119"/>
    </row>
    <row r="12" spans="1:8" x14ac:dyDescent="0.35">
      <c r="A12" s="120" t="s">
        <v>367</v>
      </c>
    </row>
    <row r="13" spans="1:8" x14ac:dyDescent="0.35">
      <c r="A13" s="109" t="s">
        <v>368</v>
      </c>
    </row>
    <row r="15" spans="1:8" x14ac:dyDescent="0.35">
      <c r="A15" s="10"/>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BE2B6-C543-4160-83A3-1BF4B8F7959D}">
  <dimension ref="A2:H14"/>
  <sheetViews>
    <sheetView workbookViewId="0">
      <selection activeCell="A28" sqref="A28"/>
    </sheetView>
  </sheetViews>
  <sheetFormatPr defaultColWidth="9.1796875" defaultRowHeight="14.5" x14ac:dyDescent="0.35"/>
  <cols>
    <col min="1" max="1" width="73.81640625" style="1" customWidth="1"/>
    <col min="2" max="7" width="11.54296875" style="1" customWidth="1"/>
    <col min="8" max="8" width="15.1796875" style="1" customWidth="1"/>
    <col min="9" max="16384" width="9.1796875" style="1"/>
  </cols>
  <sheetData>
    <row r="2" spans="1:8" x14ac:dyDescent="0.35">
      <c r="A2" s="109" t="s">
        <v>369</v>
      </c>
    </row>
    <row r="3" spans="1:8" x14ac:dyDescent="0.35">
      <c r="A3" s="110" t="s">
        <v>370</v>
      </c>
    </row>
    <row r="4" spans="1:8" x14ac:dyDescent="0.35">
      <c r="A4" s="121"/>
      <c r="B4" s="121"/>
      <c r="C4" s="121"/>
      <c r="D4" s="121"/>
      <c r="E4" s="121"/>
      <c r="F4" s="121"/>
      <c r="G4" s="121"/>
      <c r="H4" s="121"/>
    </row>
    <row r="5" spans="1:8" ht="16.5" x14ac:dyDescent="0.35">
      <c r="A5" s="122"/>
      <c r="B5" s="113" t="s">
        <v>371</v>
      </c>
      <c r="C5" s="113">
        <v>2017</v>
      </c>
      <c r="D5" s="113">
        <v>2018</v>
      </c>
      <c r="E5" s="113" t="s">
        <v>372</v>
      </c>
      <c r="F5" s="113" t="s">
        <v>373</v>
      </c>
      <c r="G5" s="113" t="s">
        <v>374</v>
      </c>
      <c r="H5" s="113" t="s">
        <v>375</v>
      </c>
    </row>
    <row r="6" spans="1:8" ht="33" x14ac:dyDescent="0.35">
      <c r="A6" s="123" t="s">
        <v>376</v>
      </c>
      <c r="B6" s="124">
        <v>59.820999999999998</v>
      </c>
      <c r="C6" s="124">
        <v>59.064</v>
      </c>
      <c r="D6" s="124">
        <v>61.427</v>
      </c>
      <c r="E6" s="124">
        <v>55.606999999999999</v>
      </c>
      <c r="F6" s="124">
        <v>55.280999999999999</v>
      </c>
      <c r="G6" s="124">
        <v>49.337000000000003</v>
      </c>
      <c r="H6" s="124">
        <v>48.9</v>
      </c>
    </row>
    <row r="7" spans="1:8" ht="29" x14ac:dyDescent="0.35">
      <c r="A7" s="123" t="s">
        <v>377</v>
      </c>
      <c r="B7" s="124">
        <v>480.21199999999999</v>
      </c>
      <c r="C7" s="124">
        <v>474.65600000000001</v>
      </c>
      <c r="D7" s="124">
        <v>462.447</v>
      </c>
      <c r="E7" s="125">
        <v>460.92099999999999</v>
      </c>
      <c r="F7" s="125">
        <v>451.65800000000002</v>
      </c>
      <c r="G7" s="125">
        <v>454.31599999999997</v>
      </c>
      <c r="H7" s="124">
        <v>449.4</v>
      </c>
    </row>
    <row r="8" spans="1:8" ht="29" x14ac:dyDescent="0.35">
      <c r="A8" s="123" t="s">
        <v>378</v>
      </c>
      <c r="B8" s="124">
        <v>12.457242210609097</v>
      </c>
      <c r="C8" s="124">
        <v>12.443597237733101</v>
      </c>
      <c r="D8" s="124">
        <v>13.283003077912722</v>
      </c>
      <c r="E8" s="124">
        <v>12.064415464477033</v>
      </c>
      <c r="F8" s="124">
        <v>12.239495296286037</v>
      </c>
      <c r="G8" s="124">
        <v>10.859636881589998</v>
      </c>
      <c r="H8" s="124">
        <v>10.9</v>
      </c>
    </row>
    <row r="9" spans="1:8" x14ac:dyDescent="0.35">
      <c r="A9" s="121"/>
      <c r="B9" s="121"/>
      <c r="C9" s="121"/>
      <c r="D9" s="121"/>
      <c r="E9" s="121"/>
      <c r="F9" s="121"/>
      <c r="G9" s="121"/>
      <c r="H9" s="121"/>
    </row>
    <row r="10" spans="1:8" x14ac:dyDescent="0.35">
      <c r="A10" s="704" t="s">
        <v>379</v>
      </c>
      <c r="B10" s="704"/>
      <c r="C10" s="704"/>
      <c r="D10" s="704"/>
      <c r="E10" s="704"/>
      <c r="F10" s="704"/>
      <c r="G10" s="121"/>
      <c r="H10" s="121"/>
    </row>
    <row r="11" spans="1:8" ht="16.5" x14ac:dyDescent="0.35">
      <c r="A11" s="121" t="s">
        <v>380</v>
      </c>
      <c r="B11" s="121"/>
      <c r="C11" s="121"/>
      <c r="D11" s="121"/>
      <c r="E11" s="121"/>
      <c r="F11" s="121"/>
      <c r="G11" s="121"/>
      <c r="H11" s="121"/>
    </row>
    <row r="12" spans="1:8" ht="16.5" x14ac:dyDescent="0.35">
      <c r="A12" s="121" t="s">
        <v>381</v>
      </c>
      <c r="B12" s="121"/>
      <c r="C12" s="121"/>
      <c r="D12" s="121"/>
      <c r="E12" s="121"/>
      <c r="F12" s="121"/>
      <c r="G12" s="121"/>
      <c r="H12" s="121"/>
    </row>
    <row r="13" spans="1:8" x14ac:dyDescent="0.35">
      <c r="A13" s="120" t="s">
        <v>382</v>
      </c>
    </row>
    <row r="14" spans="1:8" x14ac:dyDescent="0.35">
      <c r="A14" s="1" t="s">
        <v>368</v>
      </c>
    </row>
  </sheetData>
  <mergeCells count="1">
    <mergeCell ref="A10:F10"/>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A1B5F-C877-4ADA-9F4F-FEC5CCD70ED2}">
  <dimension ref="A2:H17"/>
  <sheetViews>
    <sheetView workbookViewId="0">
      <selection activeCell="A18" sqref="A18"/>
    </sheetView>
  </sheetViews>
  <sheetFormatPr defaultColWidth="9.1796875" defaultRowHeight="14.5" x14ac:dyDescent="0.35"/>
  <cols>
    <col min="1" max="1" width="100" style="1" customWidth="1"/>
    <col min="2" max="7" width="12.54296875" style="1" customWidth="1"/>
    <col min="8" max="8" width="15.26953125" style="1" customWidth="1"/>
    <col min="9" max="16384" width="9.1796875" style="1"/>
  </cols>
  <sheetData>
    <row r="2" spans="1:8" x14ac:dyDescent="0.35">
      <c r="A2" s="126" t="s">
        <v>383</v>
      </c>
      <c r="B2" s="121"/>
      <c r="C2" s="121"/>
      <c r="D2" s="121"/>
      <c r="E2" s="121"/>
      <c r="F2" s="121"/>
      <c r="G2" s="121"/>
      <c r="H2" s="121"/>
    </row>
    <row r="3" spans="1:8" x14ac:dyDescent="0.35">
      <c r="A3" s="127" t="s">
        <v>384</v>
      </c>
      <c r="B3" s="121"/>
      <c r="C3" s="121"/>
      <c r="D3" s="121"/>
      <c r="E3" s="121"/>
      <c r="F3" s="121"/>
      <c r="G3" s="121"/>
      <c r="H3" s="121"/>
    </row>
    <row r="4" spans="1:8" x14ac:dyDescent="0.35">
      <c r="A4" s="121"/>
      <c r="B4" s="121"/>
      <c r="C4" s="121"/>
      <c r="D4" s="121"/>
      <c r="E4" s="121"/>
      <c r="F4" s="121"/>
      <c r="G4" s="121"/>
      <c r="H4" s="121"/>
    </row>
    <row r="5" spans="1:8" ht="15.5" x14ac:dyDescent="0.35">
      <c r="A5" s="128" t="s">
        <v>385</v>
      </c>
      <c r="B5" s="129">
        <v>2016</v>
      </c>
      <c r="C5" s="129">
        <v>2017</v>
      </c>
      <c r="D5" s="129" t="s">
        <v>386</v>
      </c>
      <c r="E5" s="129" t="s">
        <v>387</v>
      </c>
      <c r="F5" s="129" t="s">
        <v>388</v>
      </c>
      <c r="G5" s="129" t="s">
        <v>389</v>
      </c>
      <c r="H5" s="129" t="s">
        <v>390</v>
      </c>
    </row>
    <row r="6" spans="1:8" ht="33" x14ac:dyDescent="0.35">
      <c r="A6" s="7" t="s">
        <v>391</v>
      </c>
      <c r="B6" s="130">
        <v>265.12799999999999</v>
      </c>
      <c r="C6" s="130">
        <v>344.21699999999998</v>
      </c>
      <c r="D6" s="130">
        <v>270.00200000000001</v>
      </c>
      <c r="E6" s="130">
        <v>408.27300000000002</v>
      </c>
      <c r="F6" s="130">
        <v>277.49299999999999</v>
      </c>
      <c r="G6" s="130">
        <v>261.55599999999998</v>
      </c>
      <c r="H6" s="130">
        <v>327.94099999999997</v>
      </c>
    </row>
    <row r="7" spans="1:8" ht="33" x14ac:dyDescent="0.35">
      <c r="A7" s="7" t="s">
        <v>392</v>
      </c>
      <c r="B7" s="130">
        <v>752.096</v>
      </c>
      <c r="C7" s="130">
        <v>862.96100000000001</v>
      </c>
      <c r="D7" s="130">
        <v>839.226</v>
      </c>
      <c r="E7" s="130">
        <v>949.69100000000003</v>
      </c>
      <c r="F7" s="130">
        <v>770.86699999999996</v>
      </c>
      <c r="G7" s="130">
        <v>770.26700000000005</v>
      </c>
      <c r="H7" s="130">
        <v>801.9</v>
      </c>
    </row>
    <row r="8" spans="1:8" ht="25.5" x14ac:dyDescent="0.35">
      <c r="A8" s="131" t="s">
        <v>393</v>
      </c>
      <c r="B8" s="130">
        <v>35.251882738373823</v>
      </c>
      <c r="C8" s="130">
        <v>39.887897599080375</v>
      </c>
      <c r="D8" s="130">
        <v>32.172740120063011</v>
      </c>
      <c r="E8" s="130">
        <v>42.990088355054432</v>
      </c>
      <c r="F8" s="130">
        <v>35.997519675897401</v>
      </c>
      <c r="G8" s="130">
        <v>33.956537148806838</v>
      </c>
      <c r="H8" s="130">
        <v>39.9</v>
      </c>
    </row>
    <row r="9" spans="1:8" x14ac:dyDescent="0.35">
      <c r="A9" s="121"/>
      <c r="B9" s="121"/>
      <c r="C9" s="121"/>
      <c r="D9" s="121"/>
      <c r="E9" s="121"/>
      <c r="F9" s="121"/>
      <c r="G9" s="121"/>
      <c r="H9" s="121"/>
    </row>
    <row r="10" spans="1:8" ht="31" x14ac:dyDescent="0.35">
      <c r="A10" s="132" t="s">
        <v>394</v>
      </c>
      <c r="B10" s="121"/>
      <c r="C10" s="121"/>
      <c r="D10" s="121"/>
      <c r="E10" s="121"/>
      <c r="F10" s="121"/>
      <c r="G10" s="121"/>
      <c r="H10" s="121"/>
    </row>
    <row r="11" spans="1:8" ht="31" x14ac:dyDescent="0.35">
      <c r="A11" s="132" t="s">
        <v>395</v>
      </c>
      <c r="B11" s="121"/>
      <c r="C11" s="121"/>
      <c r="D11" s="121"/>
      <c r="E11" s="121"/>
      <c r="F11" s="121"/>
      <c r="G11" s="121"/>
      <c r="H11" s="121"/>
    </row>
    <row r="12" spans="1:8" ht="16.5" x14ac:dyDescent="0.35">
      <c r="A12" s="121" t="s">
        <v>396</v>
      </c>
      <c r="B12" s="121"/>
      <c r="C12" s="121"/>
      <c r="D12" s="121"/>
      <c r="E12" s="121"/>
      <c r="F12" s="121"/>
      <c r="G12" s="121"/>
      <c r="H12" s="121"/>
    </row>
    <row r="13" spans="1:8" ht="16.5" x14ac:dyDescent="0.35">
      <c r="A13" s="1" t="s">
        <v>397</v>
      </c>
    </row>
    <row r="14" spans="1:8" x14ac:dyDescent="0.35">
      <c r="A14" s="120" t="s">
        <v>398</v>
      </c>
    </row>
    <row r="15" spans="1:8" x14ac:dyDescent="0.35">
      <c r="A15" s="1" t="s">
        <v>368</v>
      </c>
    </row>
    <row r="17" spans="1:1" x14ac:dyDescent="0.35">
      <c r="A17" s="1" t="s">
        <v>399</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B99EF-6E62-4BCF-91D1-0BEFCD611E36}">
  <dimension ref="B1:U43"/>
  <sheetViews>
    <sheetView workbookViewId="0">
      <selection activeCell="X20" sqref="X20"/>
    </sheetView>
  </sheetViews>
  <sheetFormatPr defaultColWidth="9.1796875" defaultRowHeight="14.5" x14ac:dyDescent="0.35"/>
  <cols>
    <col min="1" max="16384" width="9.1796875" style="1"/>
  </cols>
  <sheetData>
    <row r="1" spans="2:21" ht="15.5" x14ac:dyDescent="0.35">
      <c r="B1" s="705" t="s">
        <v>400</v>
      </c>
      <c r="C1" s="705"/>
      <c r="D1" s="705"/>
      <c r="E1" s="705"/>
      <c r="F1" s="705"/>
      <c r="G1" s="705"/>
      <c r="H1" s="705"/>
      <c r="I1" s="705"/>
      <c r="J1" s="705"/>
    </row>
    <row r="14" spans="2:21" x14ac:dyDescent="0.35">
      <c r="U14" s="1" t="s">
        <v>401</v>
      </c>
    </row>
    <row r="34" spans="2:2" ht="16.5" x14ac:dyDescent="0.35">
      <c r="B34" s="1" t="s">
        <v>402</v>
      </c>
    </row>
    <row r="35" spans="2:2" ht="16.5" x14ac:dyDescent="0.35">
      <c r="B35" s="1" t="s">
        <v>403</v>
      </c>
    </row>
    <row r="36" spans="2:2" x14ac:dyDescent="0.35">
      <c r="B36" s="1" t="s">
        <v>404</v>
      </c>
    </row>
    <row r="37" spans="2:2" x14ac:dyDescent="0.35">
      <c r="B37" s="1" t="s">
        <v>405</v>
      </c>
    </row>
    <row r="38" spans="2:2" x14ac:dyDescent="0.35">
      <c r="B38" s="1" t="s">
        <v>406</v>
      </c>
    </row>
    <row r="39" spans="2:2" x14ac:dyDescent="0.35">
      <c r="B39" s="1" t="s">
        <v>407</v>
      </c>
    </row>
    <row r="40" spans="2:2" x14ac:dyDescent="0.35">
      <c r="B40" s="1" t="s">
        <v>408</v>
      </c>
    </row>
    <row r="41" spans="2:2" ht="16.5" x14ac:dyDescent="0.35">
      <c r="B41" s="1" t="s">
        <v>409</v>
      </c>
    </row>
    <row r="42" spans="2:2" x14ac:dyDescent="0.35">
      <c r="B42" s="1" t="s">
        <v>410</v>
      </c>
    </row>
    <row r="43" spans="2:2" ht="16.5" x14ac:dyDescent="0.35">
      <c r="B43" s="1" t="s">
        <v>411</v>
      </c>
    </row>
  </sheetData>
  <mergeCells count="1">
    <mergeCell ref="B1:J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296AB-EC62-4822-9EC5-88A1830B7013}">
  <dimension ref="A1:H17"/>
  <sheetViews>
    <sheetView workbookViewId="0">
      <selection activeCell="B23" sqref="B23"/>
    </sheetView>
  </sheetViews>
  <sheetFormatPr defaultColWidth="9.1796875" defaultRowHeight="14.5" x14ac:dyDescent="0.35"/>
  <cols>
    <col min="1" max="1" width="9.1796875" style="1"/>
    <col min="2" max="2" width="50.453125" style="1" customWidth="1"/>
    <col min="3" max="3" width="35" style="1" customWidth="1"/>
    <col min="4" max="4" width="33.26953125" style="1" customWidth="1"/>
    <col min="5" max="5" width="35.54296875" style="1" customWidth="1"/>
    <col min="6" max="6" width="21.26953125" style="1" customWidth="1"/>
    <col min="7" max="8" width="27.1796875" style="1" customWidth="1"/>
    <col min="9" max="16384" width="9.1796875" style="1"/>
  </cols>
  <sheetData>
    <row r="1" spans="1:8" ht="15" thickBot="1" x14ac:dyDescent="0.4">
      <c r="A1" s="133" t="s">
        <v>412</v>
      </c>
      <c r="B1" s="134"/>
      <c r="C1" s="134"/>
      <c r="D1" s="134"/>
      <c r="E1" s="134"/>
      <c r="F1" s="134"/>
      <c r="G1" s="134"/>
      <c r="H1" s="135"/>
    </row>
    <row r="2" spans="1:8" x14ac:dyDescent="0.35">
      <c r="A2" s="1" t="s">
        <v>413</v>
      </c>
    </row>
    <row r="3" spans="1:8" x14ac:dyDescent="0.35">
      <c r="A3" s="136"/>
      <c r="B3" s="706"/>
      <c r="C3" s="706"/>
      <c r="D3" s="137"/>
      <c r="E3" s="137"/>
      <c r="F3" s="706"/>
      <c r="G3" s="706"/>
      <c r="H3" s="706"/>
    </row>
    <row r="4" spans="1:8" ht="15" customHeight="1" x14ac:dyDescent="0.35">
      <c r="A4" s="138"/>
      <c r="B4" s="707" t="s">
        <v>414</v>
      </c>
      <c r="C4" s="708"/>
      <c r="D4" s="707" t="s">
        <v>415</v>
      </c>
      <c r="E4" s="708"/>
      <c r="F4" s="707" t="s">
        <v>416</v>
      </c>
      <c r="G4" s="707"/>
      <c r="H4" s="707"/>
    </row>
    <row r="5" spans="1:8" ht="62" x14ac:dyDescent="0.35">
      <c r="A5" s="138"/>
      <c r="B5" s="139" t="s">
        <v>417</v>
      </c>
      <c r="C5" s="139" t="s">
        <v>418</v>
      </c>
      <c r="D5" s="139" t="s">
        <v>419</v>
      </c>
      <c r="E5" s="139" t="s">
        <v>420</v>
      </c>
      <c r="F5" s="139" t="s">
        <v>421</v>
      </c>
      <c r="G5" s="139" t="s">
        <v>422</v>
      </c>
      <c r="H5" s="139" t="s">
        <v>423</v>
      </c>
    </row>
    <row r="6" spans="1:8" x14ac:dyDescent="0.35">
      <c r="A6" s="140">
        <v>2015</v>
      </c>
      <c r="B6" s="141">
        <v>5873.3630000000003</v>
      </c>
      <c r="C6" s="142">
        <v>399</v>
      </c>
      <c r="D6" s="143">
        <v>83619.601989999996</v>
      </c>
      <c r="E6" s="143">
        <v>3233470</v>
      </c>
      <c r="F6" s="144">
        <v>6330</v>
      </c>
      <c r="G6" s="144">
        <v>78.599999999999994</v>
      </c>
      <c r="H6" s="144">
        <v>44.65</v>
      </c>
    </row>
    <row r="7" spans="1:8" x14ac:dyDescent="0.35">
      <c r="A7" s="140">
        <v>2016</v>
      </c>
      <c r="B7" s="141">
        <v>5873.3630000000003</v>
      </c>
      <c r="C7" s="142">
        <v>400</v>
      </c>
      <c r="D7" s="143">
        <v>83732.138000000006</v>
      </c>
      <c r="E7" s="143">
        <v>3236014</v>
      </c>
      <c r="F7" s="144">
        <v>6330</v>
      </c>
      <c r="G7" s="144">
        <v>78.599999999999994</v>
      </c>
      <c r="H7" s="144">
        <v>44.65</v>
      </c>
    </row>
    <row r="8" spans="1:8" x14ac:dyDescent="0.35">
      <c r="A8" s="140">
        <v>2017</v>
      </c>
      <c r="B8" s="141">
        <v>5872.9750000000004</v>
      </c>
      <c r="C8" s="142">
        <v>400</v>
      </c>
      <c r="D8" s="143">
        <v>83872.360388000001</v>
      </c>
      <c r="E8" s="143">
        <v>3047671</v>
      </c>
      <c r="F8" s="144">
        <v>6330</v>
      </c>
      <c r="G8" s="144">
        <v>78.599999999999994</v>
      </c>
      <c r="H8" s="144">
        <v>44.65</v>
      </c>
    </row>
    <row r="9" spans="1:8" x14ac:dyDescent="0.35">
      <c r="A9" s="140">
        <v>2018</v>
      </c>
      <c r="B9" s="141">
        <v>5873.3630000000003</v>
      </c>
      <c r="C9" s="142">
        <v>400</v>
      </c>
      <c r="D9" s="143">
        <v>84079.090953000006</v>
      </c>
      <c r="E9" s="143">
        <v>3064917</v>
      </c>
      <c r="F9" s="144">
        <v>6330</v>
      </c>
      <c r="G9" s="144">
        <v>78</v>
      </c>
      <c r="H9" s="144">
        <v>45.3</v>
      </c>
    </row>
    <row r="10" spans="1:8" x14ac:dyDescent="0.35">
      <c r="A10" s="140">
        <v>2019</v>
      </c>
      <c r="B10" s="141">
        <v>5874</v>
      </c>
      <c r="C10" s="142">
        <v>400</v>
      </c>
      <c r="D10" s="143">
        <v>84388.831511847195</v>
      </c>
      <c r="E10" s="143">
        <v>3087346</v>
      </c>
      <c r="F10" s="144">
        <v>6510</v>
      </c>
      <c r="G10" s="144">
        <v>76.8</v>
      </c>
      <c r="H10" s="144">
        <v>44.5</v>
      </c>
    </row>
    <row r="11" spans="1:8" x14ac:dyDescent="0.35">
      <c r="A11" s="140">
        <v>2020</v>
      </c>
      <c r="B11" s="141">
        <v>5874</v>
      </c>
      <c r="C11" s="142">
        <v>400</v>
      </c>
      <c r="D11" s="143">
        <v>84808.025344036796</v>
      </c>
      <c r="E11" s="143">
        <v>3107986</v>
      </c>
      <c r="F11" s="144">
        <v>6530</v>
      </c>
      <c r="G11" s="144">
        <v>74.8</v>
      </c>
      <c r="H11" s="144">
        <v>45.3</v>
      </c>
    </row>
    <row r="12" spans="1:8" x14ac:dyDescent="0.35">
      <c r="A12" s="140">
        <v>2021</v>
      </c>
      <c r="B12" s="141">
        <v>5889</v>
      </c>
      <c r="C12" s="142">
        <v>400</v>
      </c>
      <c r="D12" s="143">
        <v>85166.205203747406</v>
      </c>
      <c r="E12" s="143">
        <v>3120983</v>
      </c>
      <c r="F12" s="144">
        <v>6530</v>
      </c>
      <c r="G12" s="144">
        <v>74.8</v>
      </c>
      <c r="H12" s="144">
        <v>45.5</v>
      </c>
    </row>
    <row r="13" spans="1:8" x14ac:dyDescent="0.35">
      <c r="A13" s="140">
        <v>2022</v>
      </c>
      <c r="B13" s="141">
        <v>5890</v>
      </c>
      <c r="C13" s="142">
        <v>400</v>
      </c>
      <c r="D13" s="143">
        <v>84916.584508614906</v>
      </c>
      <c r="E13" s="143">
        <v>3127651</v>
      </c>
      <c r="F13" s="144">
        <v>6530</v>
      </c>
      <c r="G13" s="144">
        <v>74.8</v>
      </c>
      <c r="H13" s="144">
        <v>45.5</v>
      </c>
    </row>
    <row r="15" spans="1:8" ht="16.5" x14ac:dyDescent="0.35">
      <c r="A15" s="145" t="s">
        <v>424</v>
      </c>
    </row>
    <row r="16" spans="1:8" ht="16.5" x14ac:dyDescent="0.35">
      <c r="A16" s="145" t="s">
        <v>425</v>
      </c>
    </row>
    <row r="17" spans="1:1" ht="16.5" x14ac:dyDescent="0.35">
      <c r="A17" s="1" t="s">
        <v>366</v>
      </c>
    </row>
  </sheetData>
  <mergeCells count="5">
    <mergeCell ref="B3:C3"/>
    <mergeCell ref="F3:H3"/>
    <mergeCell ref="B4:C4"/>
    <mergeCell ref="D4:E4"/>
    <mergeCell ref="F4:H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08336-8213-444D-BCEA-0BC507E05672}">
  <dimension ref="A1:G36"/>
  <sheetViews>
    <sheetView workbookViewId="0">
      <selection activeCell="B13" sqref="B13"/>
    </sheetView>
  </sheetViews>
  <sheetFormatPr defaultColWidth="9.1796875" defaultRowHeight="14.5" x14ac:dyDescent="0.35"/>
  <cols>
    <col min="1" max="1" width="70.1796875" style="168" customWidth="1"/>
    <col min="2" max="2" width="22.54296875" style="152" customWidth="1"/>
    <col min="3" max="3" width="20.54296875" style="168" customWidth="1"/>
    <col min="4" max="4" width="22.1796875" style="168" customWidth="1"/>
    <col min="5" max="7" width="23.54296875" style="168" customWidth="1"/>
    <col min="8" max="8" width="12.54296875" style="146" customWidth="1"/>
    <col min="9" max="9" width="13.54296875" style="146" customWidth="1"/>
    <col min="10" max="16384" width="9.1796875" style="146"/>
  </cols>
  <sheetData>
    <row r="1" spans="1:7" x14ac:dyDescent="0.35">
      <c r="A1" s="709" t="s">
        <v>412</v>
      </c>
      <c r="B1" s="709"/>
      <c r="C1" s="709"/>
      <c r="D1" s="709"/>
      <c r="E1" s="709"/>
      <c r="F1" s="709"/>
      <c r="G1" s="709"/>
    </row>
    <row r="2" spans="1:7" x14ac:dyDescent="0.35">
      <c r="A2" s="710" t="s">
        <v>413</v>
      </c>
      <c r="B2" s="709"/>
      <c r="C2" s="709"/>
      <c r="D2" s="709"/>
      <c r="E2" s="709"/>
      <c r="F2" s="709"/>
      <c r="G2" s="709"/>
    </row>
    <row r="3" spans="1:7" x14ac:dyDescent="0.35">
      <c r="A3" s="151"/>
      <c r="C3" s="13"/>
      <c r="D3" s="13"/>
      <c r="E3" s="13"/>
      <c r="F3" s="13"/>
      <c r="G3" s="13"/>
    </row>
    <row r="4" spans="1:7" ht="72.5" x14ac:dyDescent="0.35">
      <c r="A4" s="153" t="s">
        <v>426</v>
      </c>
      <c r="B4" s="3" t="s">
        <v>427</v>
      </c>
      <c r="C4" s="3" t="s">
        <v>428</v>
      </c>
      <c r="D4" s="3" t="s">
        <v>429</v>
      </c>
      <c r="E4" s="3" t="s">
        <v>430</v>
      </c>
      <c r="F4" s="3" t="s">
        <v>431</v>
      </c>
      <c r="G4" s="3" t="s">
        <v>432</v>
      </c>
    </row>
    <row r="5" spans="1:7" ht="29" x14ac:dyDescent="0.35">
      <c r="A5" s="147" t="s">
        <v>433</v>
      </c>
      <c r="B5" s="149">
        <v>188.9</v>
      </c>
      <c r="C5" s="149">
        <v>517.5</v>
      </c>
      <c r="D5" s="149">
        <v>91.7</v>
      </c>
      <c r="E5" s="149">
        <v>251.2</v>
      </c>
      <c r="F5" s="149">
        <v>768.7</v>
      </c>
      <c r="G5" s="149">
        <v>251.2</v>
      </c>
    </row>
    <row r="6" spans="1:7" ht="29" x14ac:dyDescent="0.35">
      <c r="A6" s="147" t="s">
        <v>434</v>
      </c>
      <c r="B6" s="149">
        <v>55.9</v>
      </c>
      <c r="C6" s="149">
        <v>153.1</v>
      </c>
      <c r="D6" s="149"/>
      <c r="E6" s="149"/>
      <c r="F6" s="149">
        <v>153.1</v>
      </c>
      <c r="G6" s="149">
        <v>0</v>
      </c>
    </row>
    <row r="7" spans="1:7" ht="29" x14ac:dyDescent="0.35">
      <c r="A7" s="147" t="s">
        <v>435</v>
      </c>
      <c r="B7" s="154">
        <v>26.78</v>
      </c>
      <c r="C7" s="149">
        <v>73.372175999999996</v>
      </c>
      <c r="D7" s="149"/>
      <c r="E7" s="149"/>
      <c r="F7" s="149">
        <v>73.372175999999996</v>
      </c>
      <c r="G7" s="149">
        <v>0</v>
      </c>
    </row>
    <row r="8" spans="1:7" ht="29" x14ac:dyDescent="0.35">
      <c r="A8" s="147" t="s">
        <v>436</v>
      </c>
      <c r="B8" s="154">
        <v>18.89</v>
      </c>
      <c r="C8" s="149">
        <v>51.744407999999993</v>
      </c>
      <c r="D8" s="149">
        <v>56.6</v>
      </c>
      <c r="E8" s="149">
        <v>155.19999999999999</v>
      </c>
      <c r="F8" s="149">
        <v>206.94440799999998</v>
      </c>
      <c r="G8" s="149">
        <v>155.19999999999999</v>
      </c>
    </row>
    <row r="9" spans="1:7" ht="29" x14ac:dyDescent="0.35">
      <c r="A9" s="147" t="s">
        <v>437</v>
      </c>
      <c r="B9" s="149">
        <v>47.1</v>
      </c>
      <c r="C9" s="149">
        <v>128.97595200000001</v>
      </c>
      <c r="D9" s="149"/>
      <c r="E9" s="149"/>
      <c r="F9" s="149">
        <v>128.97595200000001</v>
      </c>
      <c r="G9" s="149">
        <v>0</v>
      </c>
    </row>
    <row r="10" spans="1:7" ht="29" x14ac:dyDescent="0.35">
      <c r="A10" s="147" t="s">
        <v>438</v>
      </c>
      <c r="B10" s="149">
        <v>89.7</v>
      </c>
      <c r="C10" s="149">
        <v>245.8</v>
      </c>
      <c r="D10" s="149">
        <v>0</v>
      </c>
      <c r="E10" s="149">
        <v>0</v>
      </c>
      <c r="F10" s="149">
        <v>245.8</v>
      </c>
      <c r="G10" s="149">
        <v>0</v>
      </c>
    </row>
    <row r="11" spans="1:7" ht="29" x14ac:dyDescent="0.35">
      <c r="A11" s="147" t="s">
        <v>439</v>
      </c>
      <c r="B11" s="148">
        <v>13.6</v>
      </c>
      <c r="C11" s="148">
        <v>42.2</v>
      </c>
      <c r="D11" s="149">
        <v>0</v>
      </c>
      <c r="E11" s="149"/>
      <c r="F11" s="149">
        <v>42.2</v>
      </c>
      <c r="G11" s="149">
        <v>0</v>
      </c>
    </row>
    <row r="12" spans="1:7" ht="29" x14ac:dyDescent="0.35">
      <c r="A12" s="147" t="s">
        <v>440</v>
      </c>
      <c r="B12" s="149">
        <v>52.5</v>
      </c>
      <c r="C12" s="155">
        <v>518.4</v>
      </c>
      <c r="D12" s="149">
        <v>25.3</v>
      </c>
      <c r="E12" s="148">
        <v>69.400000000000006</v>
      </c>
      <c r="F12" s="149">
        <v>587.79999999999995</v>
      </c>
      <c r="G12" s="149">
        <v>69.400000000000006</v>
      </c>
    </row>
    <row r="13" spans="1:7" ht="29" x14ac:dyDescent="0.35">
      <c r="A13" s="147" t="s">
        <v>441</v>
      </c>
      <c r="B13" s="148">
        <v>12.7</v>
      </c>
      <c r="C13" s="149">
        <v>211.1</v>
      </c>
      <c r="D13" s="148"/>
      <c r="E13" s="148"/>
      <c r="F13" s="149">
        <v>211.1</v>
      </c>
      <c r="G13" s="149">
        <v>0</v>
      </c>
    </row>
    <row r="14" spans="1:7" ht="29" x14ac:dyDescent="0.35">
      <c r="A14" s="156" t="s">
        <v>442</v>
      </c>
      <c r="B14" s="157">
        <v>493.37000000000006</v>
      </c>
      <c r="C14" s="157">
        <v>1731.0925360000001</v>
      </c>
      <c r="D14" s="157">
        <v>173.60000000000002</v>
      </c>
      <c r="E14" s="157">
        <v>475.79999999999995</v>
      </c>
      <c r="F14" s="157">
        <v>2206.8925360000003</v>
      </c>
      <c r="G14" s="157">
        <v>475.79999999999995</v>
      </c>
    </row>
    <row r="15" spans="1:7" x14ac:dyDescent="0.35">
      <c r="A15" s="158"/>
      <c r="B15" s="159"/>
      <c r="C15" s="121"/>
      <c r="D15" s="121"/>
      <c r="E15" s="121"/>
      <c r="F15" s="121"/>
      <c r="G15" s="121"/>
    </row>
    <row r="16" spans="1:7" ht="29" x14ac:dyDescent="0.35">
      <c r="A16" s="147" t="s">
        <v>443</v>
      </c>
      <c r="B16" s="150">
        <v>51.8</v>
      </c>
      <c r="C16" s="116">
        <v>141.97718399999999</v>
      </c>
      <c r="D16" s="122"/>
      <c r="E16" s="122"/>
      <c r="F16" s="116">
        <v>141.97718399999999</v>
      </c>
      <c r="G16" s="116">
        <v>0</v>
      </c>
    </row>
    <row r="17" spans="1:7" ht="29" x14ac:dyDescent="0.35">
      <c r="A17" s="147" t="s">
        <v>444</v>
      </c>
      <c r="B17" s="150">
        <v>28.3</v>
      </c>
      <c r="C17" s="116">
        <v>77.45796</v>
      </c>
      <c r="D17" s="122"/>
      <c r="E17" s="122"/>
      <c r="F17" s="116">
        <v>77.45796</v>
      </c>
      <c r="G17" s="116">
        <v>0</v>
      </c>
    </row>
    <row r="18" spans="1:7" ht="29" x14ac:dyDescent="0.35">
      <c r="A18" s="147" t="s">
        <v>445</v>
      </c>
      <c r="B18" s="150">
        <v>30.9</v>
      </c>
      <c r="C18" s="160">
        <v>84.768360000000001</v>
      </c>
      <c r="D18" s="149">
        <v>44.4</v>
      </c>
      <c r="E18" s="116">
        <v>121.53164000000001</v>
      </c>
      <c r="F18" s="116">
        <v>206.3</v>
      </c>
      <c r="G18" s="116">
        <v>121.53164000000001</v>
      </c>
    </row>
    <row r="19" spans="1:7" ht="29" x14ac:dyDescent="0.35">
      <c r="A19" s="147" t="s">
        <v>446</v>
      </c>
      <c r="B19" s="150">
        <v>28.3</v>
      </c>
      <c r="C19" s="116">
        <v>77.594976000000003</v>
      </c>
      <c r="D19" s="149">
        <v>47.2</v>
      </c>
      <c r="E19" s="116">
        <v>129.305024</v>
      </c>
      <c r="F19" s="116">
        <v>206.9</v>
      </c>
      <c r="G19" s="116">
        <v>129.305024</v>
      </c>
    </row>
    <row r="20" spans="1:7" ht="29" x14ac:dyDescent="0.35">
      <c r="A20" s="147" t="s">
        <v>447</v>
      </c>
      <c r="B20" s="150">
        <v>18.600000000000001</v>
      </c>
      <c r="C20" s="116">
        <v>50.883023999999999</v>
      </c>
      <c r="D20" s="149"/>
      <c r="E20" s="150"/>
      <c r="F20" s="116">
        <v>50.883023999999999</v>
      </c>
      <c r="G20" s="116">
        <v>0</v>
      </c>
    </row>
    <row r="21" spans="1:7" ht="29" x14ac:dyDescent="0.35">
      <c r="A21" s="161" t="s">
        <v>448</v>
      </c>
      <c r="B21" s="150">
        <v>742.8</v>
      </c>
      <c r="C21" s="149">
        <v>2035.2</v>
      </c>
      <c r="D21" s="149">
        <v>31.1</v>
      </c>
      <c r="E21" s="148">
        <v>85.3</v>
      </c>
      <c r="F21" s="116">
        <v>2120.5</v>
      </c>
      <c r="G21" s="116">
        <v>85.3</v>
      </c>
    </row>
    <row r="22" spans="1:7" ht="29" x14ac:dyDescent="0.35">
      <c r="A22" s="161" t="s">
        <v>449</v>
      </c>
      <c r="B22" s="157">
        <v>900.69999999999993</v>
      </c>
      <c r="C22" s="157">
        <v>2467.8815039999999</v>
      </c>
      <c r="D22" s="157">
        <v>122.69999999999999</v>
      </c>
      <c r="E22" s="157">
        <v>336.136664</v>
      </c>
      <c r="F22" s="157">
        <v>2804.0181680000001</v>
      </c>
      <c r="G22" s="157">
        <v>336.136664</v>
      </c>
    </row>
    <row r="23" spans="1:7" x14ac:dyDescent="0.35">
      <c r="A23" s="151"/>
      <c r="C23" s="13"/>
      <c r="D23" s="13"/>
      <c r="E23" s="13"/>
      <c r="F23" s="13"/>
      <c r="G23" s="13"/>
    </row>
    <row r="24" spans="1:7" x14ac:dyDescent="0.35">
      <c r="A24" s="151"/>
      <c r="C24" s="13"/>
      <c r="D24" s="13"/>
      <c r="E24" s="13"/>
      <c r="F24" s="13"/>
      <c r="G24" s="13"/>
    </row>
    <row r="25" spans="1:7" ht="29" x14ac:dyDescent="0.35">
      <c r="A25" s="162" t="s">
        <v>450</v>
      </c>
      <c r="B25" s="162" t="s">
        <v>451</v>
      </c>
      <c r="C25" s="13"/>
      <c r="D25" s="13"/>
      <c r="E25" s="13"/>
      <c r="F25" s="13"/>
      <c r="G25" s="13"/>
    </row>
    <row r="26" spans="1:7" ht="29" x14ac:dyDescent="0.35">
      <c r="A26" s="163" t="s">
        <v>452</v>
      </c>
      <c r="B26" s="116">
        <v>2206.8925360000003</v>
      </c>
      <c r="C26" s="164"/>
      <c r="D26" s="13"/>
      <c r="E26" s="13"/>
      <c r="F26" s="13"/>
      <c r="G26" s="13"/>
    </row>
    <row r="27" spans="1:7" ht="29" x14ac:dyDescent="0.35">
      <c r="A27" s="165" t="s">
        <v>453</v>
      </c>
      <c r="B27" s="116">
        <v>475.79999999999995</v>
      </c>
      <c r="C27" s="164"/>
      <c r="D27" s="13"/>
      <c r="E27" s="13"/>
      <c r="F27" s="13"/>
      <c r="G27" s="13"/>
    </row>
    <row r="28" spans="1:7" ht="29" x14ac:dyDescent="0.35">
      <c r="A28" s="166" t="s">
        <v>454</v>
      </c>
      <c r="B28" s="116">
        <v>1576.8925360000001</v>
      </c>
      <c r="C28" s="13"/>
      <c r="D28" s="13"/>
      <c r="E28" s="13"/>
      <c r="F28" s="13"/>
      <c r="G28" s="13"/>
    </row>
    <row r="29" spans="1:7" ht="29" x14ac:dyDescent="0.35">
      <c r="A29" s="165" t="s">
        <v>453</v>
      </c>
      <c r="B29" s="116">
        <v>406.4</v>
      </c>
      <c r="C29" s="13"/>
      <c r="D29" s="13"/>
      <c r="E29" s="13"/>
      <c r="F29" s="13"/>
      <c r="G29" s="13"/>
    </row>
    <row r="30" spans="1:7" ht="29" x14ac:dyDescent="0.35">
      <c r="A30" s="163" t="s">
        <v>455</v>
      </c>
      <c r="B30" s="116">
        <v>587.79999999999995</v>
      </c>
      <c r="C30" s="13"/>
      <c r="D30" s="13"/>
      <c r="E30" s="13"/>
      <c r="F30" s="13"/>
      <c r="G30" s="13"/>
    </row>
    <row r="31" spans="1:7" ht="29" x14ac:dyDescent="0.35">
      <c r="A31" s="165" t="s">
        <v>453</v>
      </c>
      <c r="B31" s="116">
        <v>69.400000000000006</v>
      </c>
      <c r="C31" s="13"/>
      <c r="D31" s="13"/>
      <c r="E31" s="13"/>
      <c r="F31" s="13"/>
      <c r="G31" s="13"/>
    </row>
    <row r="32" spans="1:7" ht="29" x14ac:dyDescent="0.35">
      <c r="A32" s="163" t="s">
        <v>456</v>
      </c>
      <c r="B32" s="116">
        <v>211.1</v>
      </c>
      <c r="C32" s="13"/>
      <c r="D32" s="13"/>
      <c r="E32" s="13"/>
      <c r="F32" s="13"/>
      <c r="G32" s="13"/>
    </row>
    <row r="33" spans="1:7" ht="29" x14ac:dyDescent="0.35">
      <c r="A33" s="163" t="s">
        <v>457</v>
      </c>
      <c r="B33" s="116">
        <v>42.2</v>
      </c>
      <c r="C33" s="13"/>
      <c r="D33" s="13"/>
      <c r="E33" s="13"/>
      <c r="F33" s="13"/>
      <c r="G33" s="13"/>
    </row>
    <row r="34" spans="1:7" x14ac:dyDescent="0.35">
      <c r="A34" s="151"/>
      <c r="C34" s="13"/>
      <c r="D34" s="13"/>
      <c r="E34" s="13"/>
      <c r="F34" s="13"/>
      <c r="G34" s="13"/>
    </row>
    <row r="35" spans="1:7" x14ac:dyDescent="0.35">
      <c r="A35" s="711"/>
      <c r="B35" s="711"/>
      <c r="C35" s="13"/>
      <c r="D35" s="13"/>
      <c r="E35" s="13"/>
      <c r="F35" s="13"/>
      <c r="G35" s="13"/>
    </row>
    <row r="36" spans="1:7" x14ac:dyDescent="0.35">
      <c r="A36" s="167"/>
      <c r="B36" s="167"/>
    </row>
  </sheetData>
  <mergeCells count="3">
    <mergeCell ref="A1:G1"/>
    <mergeCell ref="A2:G2"/>
    <mergeCell ref="A35:B3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C7161-E835-4C72-97B3-AC830CD167D6}">
  <dimension ref="A1:H36"/>
  <sheetViews>
    <sheetView workbookViewId="0">
      <selection activeCell="B17" sqref="B17"/>
    </sheetView>
  </sheetViews>
  <sheetFormatPr defaultColWidth="9.1796875" defaultRowHeight="14.5" x14ac:dyDescent="0.35"/>
  <cols>
    <col min="1" max="1" width="70.1796875" style="168" customWidth="1"/>
    <col min="2" max="2" width="22.54296875" style="152" customWidth="1"/>
    <col min="3" max="3" width="20.54296875" style="168" customWidth="1"/>
    <col min="4" max="4" width="22.1796875" style="168" customWidth="1"/>
    <col min="5" max="7" width="23.54296875" style="168" customWidth="1"/>
    <col min="8" max="8" width="31.54296875" style="146" customWidth="1"/>
    <col min="9" max="9" width="13.54296875" style="146" customWidth="1"/>
    <col min="10" max="16384" width="9.1796875" style="146"/>
  </cols>
  <sheetData>
    <row r="1" spans="1:8" x14ac:dyDescent="0.35">
      <c r="A1" s="709" t="s">
        <v>412</v>
      </c>
      <c r="B1" s="709"/>
      <c r="C1" s="709"/>
      <c r="D1" s="709"/>
      <c r="E1" s="709"/>
      <c r="F1" s="709"/>
      <c r="G1" s="709"/>
    </row>
    <row r="2" spans="1:8" x14ac:dyDescent="0.35">
      <c r="A2" s="710" t="s">
        <v>413</v>
      </c>
      <c r="B2" s="709"/>
      <c r="C2" s="709"/>
      <c r="D2" s="709"/>
      <c r="E2" s="709"/>
      <c r="F2" s="709"/>
      <c r="G2" s="709"/>
    </row>
    <row r="3" spans="1:8" x14ac:dyDescent="0.35">
      <c r="A3" s="151"/>
      <c r="C3" s="13"/>
      <c r="D3" s="13"/>
      <c r="E3" s="13"/>
      <c r="F3" s="13"/>
      <c r="G3" s="13"/>
    </row>
    <row r="4" spans="1:8" ht="74.5" x14ac:dyDescent="0.35">
      <c r="A4" s="153" t="s">
        <v>426</v>
      </c>
      <c r="B4" s="3" t="s">
        <v>458</v>
      </c>
      <c r="C4" s="3" t="s">
        <v>459</v>
      </c>
      <c r="D4" s="3" t="s">
        <v>460</v>
      </c>
      <c r="E4" s="3" t="s">
        <v>461</v>
      </c>
      <c r="F4" s="3" t="s">
        <v>462</v>
      </c>
      <c r="G4" s="3" t="s">
        <v>463</v>
      </c>
    </row>
    <row r="5" spans="1:8" ht="29" x14ac:dyDescent="0.35">
      <c r="A5" s="147" t="s">
        <v>433</v>
      </c>
      <c r="B5" s="149">
        <v>17.52</v>
      </c>
      <c r="C5" s="149">
        <v>48</v>
      </c>
      <c r="D5" s="149">
        <v>8.5</v>
      </c>
      <c r="E5" s="149">
        <v>23.3</v>
      </c>
      <c r="F5" s="149">
        <v>71.3</v>
      </c>
      <c r="G5" s="149">
        <v>23.3</v>
      </c>
    </row>
    <row r="6" spans="1:8" ht="29" x14ac:dyDescent="0.35">
      <c r="A6" s="147" t="s">
        <v>434</v>
      </c>
      <c r="B6" s="149">
        <v>5.26</v>
      </c>
      <c r="C6" s="149">
        <v>14.4</v>
      </c>
      <c r="D6" s="149">
        <v>0</v>
      </c>
      <c r="E6" s="149">
        <v>0</v>
      </c>
      <c r="F6" s="149">
        <v>14.4</v>
      </c>
      <c r="G6" s="149">
        <v>0</v>
      </c>
    </row>
    <row r="7" spans="1:8" ht="29" x14ac:dyDescent="0.35">
      <c r="A7" s="147" t="s">
        <v>435</v>
      </c>
      <c r="B7" s="149">
        <v>2.4500000000000002</v>
      </c>
      <c r="C7" s="149">
        <v>6.72</v>
      </c>
      <c r="D7" s="149">
        <v>0</v>
      </c>
      <c r="E7" s="149">
        <v>0</v>
      </c>
      <c r="F7" s="149">
        <v>6.72</v>
      </c>
      <c r="G7" s="149">
        <v>0</v>
      </c>
    </row>
    <row r="8" spans="1:8" ht="29" x14ac:dyDescent="0.35">
      <c r="A8" s="147" t="s">
        <v>436</v>
      </c>
      <c r="B8" s="149">
        <v>1.75</v>
      </c>
      <c r="C8" s="149">
        <v>4.8</v>
      </c>
      <c r="D8" s="149">
        <v>5.26</v>
      </c>
      <c r="E8" s="149">
        <v>14.4</v>
      </c>
      <c r="F8" s="149">
        <v>19.2</v>
      </c>
      <c r="G8" s="149">
        <v>14.4</v>
      </c>
    </row>
    <row r="9" spans="1:8" ht="29" x14ac:dyDescent="0.35">
      <c r="A9" s="147" t="s">
        <v>437</v>
      </c>
      <c r="B9" s="149">
        <v>4.38</v>
      </c>
      <c r="C9" s="149">
        <v>12</v>
      </c>
      <c r="D9" s="149">
        <v>0</v>
      </c>
      <c r="E9" s="149"/>
      <c r="F9" s="149">
        <v>12</v>
      </c>
      <c r="G9" s="149">
        <v>0</v>
      </c>
    </row>
    <row r="10" spans="1:8" ht="29" x14ac:dyDescent="0.35">
      <c r="A10" s="147" t="s">
        <v>438</v>
      </c>
      <c r="B10" s="149">
        <v>8.36</v>
      </c>
      <c r="C10" s="149">
        <v>22.9</v>
      </c>
      <c r="D10" s="149">
        <v>0</v>
      </c>
      <c r="E10" s="149"/>
      <c r="F10" s="149">
        <v>22.9</v>
      </c>
      <c r="G10" s="149">
        <v>0</v>
      </c>
    </row>
    <row r="11" spans="1:8" ht="29" x14ac:dyDescent="0.35">
      <c r="A11" s="147" t="s">
        <v>439</v>
      </c>
      <c r="B11" s="149">
        <v>1.4</v>
      </c>
      <c r="C11" s="149">
        <v>4.4000000000000004</v>
      </c>
      <c r="D11" s="149">
        <v>0</v>
      </c>
      <c r="E11" s="149"/>
      <c r="F11" s="149">
        <v>4.4000000000000004</v>
      </c>
      <c r="G11" s="149">
        <v>0</v>
      </c>
    </row>
    <row r="12" spans="1:8" ht="29" x14ac:dyDescent="0.35">
      <c r="A12" s="147" t="s">
        <v>440</v>
      </c>
      <c r="B12" s="149">
        <v>5.13</v>
      </c>
      <c r="C12" s="149">
        <v>48.3</v>
      </c>
      <c r="D12" s="149">
        <v>0</v>
      </c>
      <c r="E12" s="149">
        <v>6.5</v>
      </c>
      <c r="F12" s="149">
        <v>54.8</v>
      </c>
      <c r="G12" s="149">
        <v>6.5</v>
      </c>
      <c r="H12" s="169"/>
    </row>
    <row r="13" spans="1:8" ht="29" x14ac:dyDescent="0.35">
      <c r="A13" s="147" t="s">
        <v>441</v>
      </c>
      <c r="B13" s="149">
        <v>1.2</v>
      </c>
      <c r="C13" s="149">
        <v>20</v>
      </c>
      <c r="D13" s="149"/>
      <c r="E13" s="149"/>
      <c r="F13" s="149">
        <v>20</v>
      </c>
      <c r="G13" s="149"/>
      <c r="H13" s="170"/>
    </row>
    <row r="14" spans="1:8" ht="29" x14ac:dyDescent="0.35">
      <c r="A14" s="156" t="s">
        <v>442</v>
      </c>
      <c r="B14" s="157">
        <v>46.25</v>
      </c>
      <c r="C14" s="157">
        <v>161.51999999999998</v>
      </c>
      <c r="D14" s="157">
        <v>13.76</v>
      </c>
      <c r="E14" s="157">
        <v>44.2</v>
      </c>
      <c r="F14" s="157">
        <v>205.72000000000003</v>
      </c>
      <c r="G14" s="157">
        <v>44.2</v>
      </c>
    </row>
    <row r="15" spans="1:8" x14ac:dyDescent="0.35">
      <c r="A15" s="158"/>
      <c r="B15" s="171"/>
      <c r="C15" s="172"/>
      <c r="D15" s="172"/>
      <c r="E15" s="172"/>
      <c r="F15" s="172"/>
      <c r="G15" s="172"/>
    </row>
    <row r="16" spans="1:8" ht="29" x14ac:dyDescent="0.35">
      <c r="A16" s="147" t="s">
        <v>443</v>
      </c>
      <c r="B16" s="149">
        <v>4.82</v>
      </c>
      <c r="C16" s="149">
        <v>13.2</v>
      </c>
      <c r="D16" s="149">
        <v>0</v>
      </c>
      <c r="E16" s="149">
        <v>0</v>
      </c>
      <c r="F16" s="149">
        <v>13.2</v>
      </c>
      <c r="G16" s="149">
        <v>0</v>
      </c>
    </row>
    <row r="17" spans="1:7" ht="29" x14ac:dyDescent="0.35">
      <c r="A17" s="147" t="s">
        <v>444</v>
      </c>
      <c r="B17" s="149">
        <v>2.63</v>
      </c>
      <c r="C17" s="149">
        <v>7.2</v>
      </c>
      <c r="D17" s="149">
        <v>0</v>
      </c>
      <c r="E17" s="149">
        <v>0</v>
      </c>
      <c r="F17" s="149">
        <v>7.2</v>
      </c>
      <c r="G17" s="149">
        <v>0</v>
      </c>
    </row>
    <row r="18" spans="1:7" ht="29" x14ac:dyDescent="0.35">
      <c r="A18" s="147" t="s">
        <v>445</v>
      </c>
      <c r="B18" s="149">
        <v>2.87</v>
      </c>
      <c r="C18" s="149">
        <v>7.86</v>
      </c>
      <c r="D18" s="149">
        <v>4.1399999999999997</v>
      </c>
      <c r="E18" s="149">
        <v>11.34</v>
      </c>
      <c r="F18" s="149">
        <v>19.2</v>
      </c>
      <c r="G18" s="149">
        <v>11.34</v>
      </c>
    </row>
    <row r="19" spans="1:7" ht="29" x14ac:dyDescent="0.35">
      <c r="A19" s="147" t="s">
        <v>446</v>
      </c>
      <c r="B19" s="149">
        <v>2.63</v>
      </c>
      <c r="C19" s="149">
        <v>7.2</v>
      </c>
      <c r="D19" s="149">
        <v>4.38</v>
      </c>
      <c r="E19" s="149">
        <v>12</v>
      </c>
      <c r="F19" s="149">
        <v>19.2</v>
      </c>
      <c r="G19" s="149">
        <v>12</v>
      </c>
    </row>
    <row r="20" spans="1:7" ht="29" x14ac:dyDescent="0.35">
      <c r="A20" s="147" t="s">
        <v>447</v>
      </c>
      <c r="B20" s="149">
        <v>1.75</v>
      </c>
      <c r="C20" s="149">
        <v>4.8</v>
      </c>
      <c r="D20" s="149">
        <v>0</v>
      </c>
      <c r="E20" s="149">
        <v>0</v>
      </c>
      <c r="F20" s="149">
        <v>4.8</v>
      </c>
      <c r="G20" s="149">
        <v>0</v>
      </c>
    </row>
    <row r="21" spans="1:7" ht="29" x14ac:dyDescent="0.35">
      <c r="A21" s="161" t="s">
        <v>448</v>
      </c>
      <c r="B21" s="149">
        <v>72.739999999999995</v>
      </c>
      <c r="C21" s="149">
        <v>199.3</v>
      </c>
      <c r="D21" s="149">
        <v>2.88</v>
      </c>
      <c r="E21" s="149">
        <v>7.9</v>
      </c>
      <c r="F21" s="116">
        <v>207.20000000000002</v>
      </c>
      <c r="G21" s="116">
        <v>7.9</v>
      </c>
    </row>
    <row r="22" spans="1:7" ht="29" x14ac:dyDescent="0.35">
      <c r="A22" s="161" t="s">
        <v>449</v>
      </c>
      <c r="B22" s="157">
        <v>87.44</v>
      </c>
      <c r="C22" s="157">
        <v>239.56</v>
      </c>
      <c r="D22" s="157">
        <v>11.399999999999999</v>
      </c>
      <c r="E22" s="157">
        <v>31.240000000000002</v>
      </c>
      <c r="F22" s="157">
        <v>270.8</v>
      </c>
      <c r="G22" s="157">
        <v>31.240000000000002</v>
      </c>
    </row>
    <row r="23" spans="1:7" x14ac:dyDescent="0.35">
      <c r="A23" s="151"/>
      <c r="C23" s="13"/>
      <c r="D23" s="13"/>
      <c r="E23" s="13"/>
      <c r="F23" s="13"/>
      <c r="G23" s="13"/>
    </row>
    <row r="24" spans="1:7" x14ac:dyDescent="0.35">
      <c r="A24" s="151"/>
      <c r="C24" s="13"/>
      <c r="D24" s="13"/>
      <c r="E24" s="13"/>
      <c r="F24" s="13"/>
      <c r="G24" s="13"/>
    </row>
    <row r="25" spans="1:7" ht="29" x14ac:dyDescent="0.35">
      <c r="A25" s="162" t="s">
        <v>450</v>
      </c>
      <c r="B25" s="162" t="s">
        <v>464</v>
      </c>
      <c r="C25" s="13"/>
      <c r="D25" s="13"/>
      <c r="E25" s="13"/>
      <c r="F25" s="13"/>
      <c r="G25" s="13"/>
    </row>
    <row r="26" spans="1:7" ht="29" x14ac:dyDescent="0.35">
      <c r="A26" s="163" t="s">
        <v>452</v>
      </c>
      <c r="B26" s="116">
        <v>205.72000000000003</v>
      </c>
      <c r="C26" s="164"/>
      <c r="D26" s="13"/>
      <c r="E26" s="13"/>
      <c r="F26" s="13"/>
      <c r="G26" s="13"/>
    </row>
    <row r="27" spans="1:7" ht="29" x14ac:dyDescent="0.35">
      <c r="A27" s="165" t="s">
        <v>453</v>
      </c>
      <c r="B27" s="116">
        <v>44.2</v>
      </c>
      <c r="C27" s="164"/>
      <c r="D27" s="13"/>
      <c r="E27" s="13"/>
      <c r="F27" s="13"/>
      <c r="G27" s="13"/>
    </row>
    <row r="28" spans="1:7" ht="29" x14ac:dyDescent="0.35">
      <c r="A28" s="166" t="s">
        <v>454</v>
      </c>
      <c r="B28" s="116">
        <v>108.82</v>
      </c>
      <c r="C28" s="13"/>
      <c r="D28" s="13"/>
      <c r="E28" s="13"/>
      <c r="F28" s="13"/>
      <c r="G28" s="13"/>
    </row>
    <row r="29" spans="1:7" ht="29" x14ac:dyDescent="0.35">
      <c r="A29" s="165" t="s">
        <v>453</v>
      </c>
      <c r="B29" s="116">
        <v>37.700000000000003</v>
      </c>
      <c r="C29" s="13"/>
      <c r="D29" s="13"/>
      <c r="E29" s="13"/>
      <c r="F29" s="13"/>
      <c r="G29" s="13"/>
    </row>
    <row r="30" spans="1:7" ht="29" x14ac:dyDescent="0.35">
      <c r="A30" s="163" t="s">
        <v>455</v>
      </c>
      <c r="B30" s="116">
        <v>54.8</v>
      </c>
      <c r="C30" s="13"/>
      <c r="D30" s="13"/>
      <c r="E30" s="13"/>
      <c r="F30" s="13"/>
      <c r="G30" s="13"/>
    </row>
    <row r="31" spans="1:7" ht="29" x14ac:dyDescent="0.35">
      <c r="A31" s="165" t="s">
        <v>453</v>
      </c>
      <c r="B31" s="116">
        <v>44.2</v>
      </c>
      <c r="C31" s="13"/>
      <c r="D31" s="13"/>
      <c r="E31" s="13"/>
      <c r="F31" s="13"/>
      <c r="G31" s="13"/>
    </row>
    <row r="32" spans="1:7" ht="29" x14ac:dyDescent="0.35">
      <c r="A32" s="163" t="s">
        <v>456</v>
      </c>
      <c r="B32" s="116">
        <v>20</v>
      </c>
      <c r="C32" s="13"/>
      <c r="D32" s="13"/>
      <c r="E32" s="13"/>
      <c r="F32" s="13"/>
      <c r="G32" s="13"/>
    </row>
    <row r="33" spans="1:7" ht="29" x14ac:dyDescent="0.35">
      <c r="A33" s="163" t="s">
        <v>457</v>
      </c>
      <c r="B33" s="116">
        <v>4.4000000000000004</v>
      </c>
      <c r="C33" s="13"/>
      <c r="D33" s="13"/>
      <c r="E33" s="13"/>
      <c r="F33" s="13"/>
      <c r="G33" s="13"/>
    </row>
    <row r="34" spans="1:7" x14ac:dyDescent="0.35">
      <c r="A34" s="151"/>
      <c r="C34" s="13"/>
      <c r="D34" s="13"/>
      <c r="E34" s="13"/>
      <c r="F34" s="13"/>
      <c r="G34" s="13"/>
    </row>
    <row r="35" spans="1:7" x14ac:dyDescent="0.35">
      <c r="A35" s="711"/>
      <c r="B35" s="711"/>
      <c r="C35" s="13"/>
      <c r="D35" s="13"/>
      <c r="E35" s="13"/>
      <c r="F35" s="13"/>
      <c r="G35" s="13"/>
    </row>
    <row r="36" spans="1:7" x14ac:dyDescent="0.35">
      <c r="A36" s="167"/>
      <c r="B36" s="167"/>
    </row>
  </sheetData>
  <mergeCells count="3">
    <mergeCell ref="A1:G1"/>
    <mergeCell ref="A2:G2"/>
    <mergeCell ref="A35:B3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3B755-A106-49FF-909B-B5866FAB32B6}">
  <dimension ref="A2:A100"/>
  <sheetViews>
    <sheetView topLeftCell="A76" zoomScale="90" zoomScaleNormal="90" workbookViewId="0">
      <selection activeCell="U71" sqref="U71"/>
    </sheetView>
  </sheetViews>
  <sheetFormatPr defaultColWidth="9.1796875" defaultRowHeight="14.5" x14ac:dyDescent="0.35"/>
  <cols>
    <col min="1" max="16384" width="9.1796875" style="1"/>
  </cols>
  <sheetData>
    <row r="2" spans="1:1" x14ac:dyDescent="0.35">
      <c r="A2" s="109" t="s">
        <v>484</v>
      </c>
    </row>
    <row r="3" spans="1:1" x14ac:dyDescent="0.35">
      <c r="A3" s="109" t="s">
        <v>485</v>
      </c>
    </row>
    <row r="97" spans="1:1" x14ac:dyDescent="0.35">
      <c r="A97" s="1" t="s">
        <v>486</v>
      </c>
    </row>
    <row r="98" spans="1:1" x14ac:dyDescent="0.35">
      <c r="A98" s="1" t="s">
        <v>487</v>
      </c>
    </row>
    <row r="99" spans="1:1" x14ac:dyDescent="0.35">
      <c r="A99" s="1" t="s">
        <v>488</v>
      </c>
    </row>
    <row r="100" spans="1:1" x14ac:dyDescent="0.35">
      <c r="A100" s="1" t="s">
        <v>489</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8BB64-35B6-4BED-AD97-87561C8C776A}">
  <dimension ref="A1:L14"/>
  <sheetViews>
    <sheetView workbookViewId="0">
      <selection activeCell="C19" sqref="C19"/>
    </sheetView>
  </sheetViews>
  <sheetFormatPr defaultColWidth="9.1796875" defaultRowHeight="14.5" x14ac:dyDescent="0.35"/>
  <cols>
    <col min="1" max="1" width="9.1796875" style="1"/>
    <col min="2" max="2" width="21.1796875" style="1" customWidth="1"/>
    <col min="3" max="3" width="21.54296875" style="13" customWidth="1"/>
    <col min="4" max="4" width="17" style="1" customWidth="1"/>
    <col min="5" max="5" width="25.54296875" style="1" customWidth="1"/>
    <col min="6" max="6" width="24.7265625" style="1" customWidth="1"/>
    <col min="7" max="8" width="20.453125" style="1" customWidth="1"/>
    <col min="9" max="9" width="19.54296875" style="1" customWidth="1"/>
    <col min="10" max="10" width="15.54296875" style="1" customWidth="1"/>
    <col min="11" max="11" width="14" style="1" customWidth="1"/>
    <col min="12" max="16384" width="9.1796875" style="1"/>
  </cols>
  <sheetData>
    <row r="1" spans="1:12" x14ac:dyDescent="0.35">
      <c r="A1" s="109" t="s">
        <v>480</v>
      </c>
      <c r="B1" s="189"/>
      <c r="C1" s="190"/>
      <c r="D1" s="189"/>
      <c r="E1" s="189"/>
      <c r="F1" s="189"/>
      <c r="G1" s="189"/>
      <c r="H1" s="189"/>
      <c r="I1" s="189"/>
      <c r="J1" s="189"/>
      <c r="K1" s="189"/>
    </row>
    <row r="2" spans="1:12" ht="15" thickBot="1" x14ac:dyDescent="0.4">
      <c r="A2" s="173" t="s">
        <v>465</v>
      </c>
      <c r="B2" s="187"/>
      <c r="C2" s="188"/>
      <c r="D2" s="188"/>
      <c r="E2" s="188"/>
      <c r="F2" s="188"/>
      <c r="G2" s="188"/>
      <c r="H2" s="188"/>
      <c r="I2" s="188"/>
      <c r="J2" s="188"/>
      <c r="K2" s="188"/>
      <c r="L2" s="189"/>
    </row>
    <row r="3" spans="1:12" ht="91" x14ac:dyDescent="0.35">
      <c r="A3" s="13"/>
      <c r="B3" s="174" t="s">
        <v>466</v>
      </c>
      <c r="C3" s="174" t="s">
        <v>467</v>
      </c>
      <c r="D3" s="174" t="s">
        <v>468</v>
      </c>
      <c r="E3" s="174" t="s">
        <v>469</v>
      </c>
      <c r="F3" s="174" t="s">
        <v>470</v>
      </c>
      <c r="G3" s="175" t="s">
        <v>471</v>
      </c>
      <c r="H3" s="174" t="s">
        <v>472</v>
      </c>
      <c r="I3" s="174" t="s">
        <v>473</v>
      </c>
      <c r="J3" s="174" t="s">
        <v>474</v>
      </c>
      <c r="K3" s="174" t="s">
        <v>475</v>
      </c>
    </row>
    <row r="4" spans="1:12" x14ac:dyDescent="0.35">
      <c r="A4" s="176">
        <v>2017</v>
      </c>
      <c r="B4" s="177">
        <v>42745</v>
      </c>
      <c r="C4" s="178">
        <v>-10.8</v>
      </c>
      <c r="D4" s="179">
        <v>751188880.99999976</v>
      </c>
      <c r="E4" s="180">
        <v>646153909.99999988</v>
      </c>
      <c r="F4" s="179">
        <v>97652139</v>
      </c>
      <c r="G4" s="179">
        <v>2438163</v>
      </c>
      <c r="H4" s="179">
        <v>4944669</v>
      </c>
      <c r="I4" s="179">
        <v>73547936.999999985</v>
      </c>
      <c r="J4" s="179">
        <v>347107601</v>
      </c>
      <c r="K4" s="179">
        <v>430576100</v>
      </c>
    </row>
    <row r="5" spans="1:12" x14ac:dyDescent="0.35">
      <c r="A5" s="176">
        <v>2018</v>
      </c>
      <c r="B5" s="177">
        <v>43158</v>
      </c>
      <c r="C5" s="178">
        <v>-8.4</v>
      </c>
      <c r="D5" s="179">
        <v>708695779.00000024</v>
      </c>
      <c r="E5" s="180">
        <v>612757740</v>
      </c>
      <c r="F5" s="179">
        <v>92544492.999999985</v>
      </c>
      <c r="G5" s="179">
        <v>3271767</v>
      </c>
      <c r="H5" s="179">
        <v>121779.0000002</v>
      </c>
      <c r="I5" s="179">
        <v>74974992</v>
      </c>
      <c r="J5" s="179">
        <v>288231724</v>
      </c>
      <c r="K5" s="179">
        <v>487289322</v>
      </c>
    </row>
    <row r="6" spans="1:12" x14ac:dyDescent="0.35">
      <c r="A6" s="176">
        <v>2019</v>
      </c>
      <c r="B6" s="177">
        <v>43473</v>
      </c>
      <c r="C6" s="178">
        <v>-3.2333333333333329</v>
      </c>
      <c r="D6" s="179">
        <v>645203010</v>
      </c>
      <c r="E6" s="180">
        <v>567595399</v>
      </c>
      <c r="F6" s="179">
        <v>75657264</v>
      </c>
      <c r="G6" s="180">
        <v>1950347</v>
      </c>
      <c r="H6" s="180">
        <v>0</v>
      </c>
      <c r="I6" s="179">
        <v>63613423</v>
      </c>
      <c r="J6" s="179">
        <v>306997412</v>
      </c>
      <c r="K6" s="179">
        <v>410715070</v>
      </c>
    </row>
    <row r="7" spans="1:12" x14ac:dyDescent="0.35">
      <c r="A7" s="176">
        <v>2020</v>
      </c>
      <c r="B7" s="177">
        <v>43852</v>
      </c>
      <c r="C7" s="178">
        <v>-1.2</v>
      </c>
      <c r="D7" s="179">
        <v>619765710</v>
      </c>
      <c r="E7" s="180">
        <v>514842578</v>
      </c>
      <c r="F7" s="179">
        <v>103012865</v>
      </c>
      <c r="G7" s="180">
        <v>1910267</v>
      </c>
      <c r="H7" s="180">
        <v>0</v>
      </c>
      <c r="I7" s="180">
        <v>72751041</v>
      </c>
      <c r="J7" s="179">
        <v>315955313</v>
      </c>
      <c r="K7" s="179">
        <v>376844790</v>
      </c>
    </row>
    <row r="8" spans="1:12" x14ac:dyDescent="0.35">
      <c r="A8" s="176">
        <v>2021</v>
      </c>
      <c r="B8" s="177">
        <v>44239</v>
      </c>
      <c r="C8" s="178">
        <v>-7.03</v>
      </c>
      <c r="D8" s="179">
        <v>669854164</v>
      </c>
      <c r="E8" s="180">
        <v>592355837</v>
      </c>
      <c r="F8" s="180">
        <v>74440917</v>
      </c>
      <c r="G8" s="180">
        <v>3057410</v>
      </c>
      <c r="H8" s="180">
        <v>5002363</v>
      </c>
      <c r="I8" s="180">
        <v>58959824</v>
      </c>
      <c r="J8" s="180">
        <v>275767593</v>
      </c>
      <c r="K8" s="180">
        <v>517856992</v>
      </c>
    </row>
    <row r="9" spans="1:12" x14ac:dyDescent="0.35">
      <c r="A9" s="176">
        <v>2022</v>
      </c>
      <c r="B9" s="177">
        <v>44585</v>
      </c>
      <c r="C9" s="178">
        <v>-5.08</v>
      </c>
      <c r="D9" s="179">
        <v>656245018</v>
      </c>
      <c r="E9" s="180">
        <v>558154994</v>
      </c>
      <c r="F9" s="180">
        <v>97040041</v>
      </c>
      <c r="G9" s="180">
        <v>1049983</v>
      </c>
      <c r="H9" s="180">
        <v>215104</v>
      </c>
      <c r="I9" s="180">
        <v>63080241</v>
      </c>
      <c r="J9" s="180">
        <v>267967316</v>
      </c>
      <c r="K9" s="180">
        <v>485735302</v>
      </c>
    </row>
    <row r="10" spans="1:12" x14ac:dyDescent="0.35">
      <c r="B10" s="181"/>
      <c r="C10" s="182"/>
      <c r="D10" s="183"/>
      <c r="E10" s="183"/>
      <c r="F10" s="183"/>
      <c r="G10" s="183"/>
      <c r="H10" s="183"/>
      <c r="I10" s="183"/>
      <c r="J10" s="183"/>
      <c r="K10" s="183"/>
    </row>
    <row r="11" spans="1:12" ht="16.5" x14ac:dyDescent="0.35">
      <c r="A11" s="168" t="s">
        <v>476</v>
      </c>
      <c r="B11" s="168"/>
      <c r="C11" s="168"/>
      <c r="D11" s="168"/>
      <c r="E11" s="146"/>
    </row>
    <row r="12" spans="1:12" ht="16.5" x14ac:dyDescent="0.35">
      <c r="A12" s="184" t="s">
        <v>477</v>
      </c>
      <c r="B12" s="146"/>
      <c r="C12" s="168"/>
      <c r="D12" s="146"/>
      <c r="E12" s="146"/>
      <c r="F12" s="185"/>
      <c r="G12" s="185"/>
      <c r="H12" s="185"/>
      <c r="I12" s="185"/>
      <c r="J12" s="185"/>
      <c r="K12" s="185"/>
    </row>
    <row r="13" spans="1:12" ht="49.5" customHeight="1" x14ac:dyDescent="0.35">
      <c r="A13" s="712" t="s">
        <v>478</v>
      </c>
      <c r="B13" s="712"/>
      <c r="C13" s="712"/>
      <c r="D13" s="712"/>
      <c r="E13" s="712"/>
      <c r="F13" s="712"/>
      <c r="G13" s="712"/>
      <c r="H13" s="712"/>
      <c r="I13" s="712"/>
      <c r="J13" s="712"/>
      <c r="K13" s="712"/>
    </row>
    <row r="14" spans="1:12" ht="16.5" x14ac:dyDescent="0.35">
      <c r="A14" s="184" t="s">
        <v>479</v>
      </c>
      <c r="B14" s="184"/>
      <c r="C14" s="186"/>
      <c r="D14" s="184"/>
      <c r="E14" s="184"/>
    </row>
  </sheetData>
  <mergeCells count="1">
    <mergeCell ref="A13:K13"/>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0AA2D-8192-45B7-8229-27BC1CF94EAE}">
  <dimension ref="A48:A49"/>
  <sheetViews>
    <sheetView workbookViewId="0">
      <selection activeCell="C52" sqref="C52"/>
    </sheetView>
  </sheetViews>
  <sheetFormatPr defaultColWidth="9.1796875" defaultRowHeight="14.5" x14ac:dyDescent="0.35"/>
  <cols>
    <col min="1" max="16384" width="9.1796875" style="1"/>
  </cols>
  <sheetData>
    <row r="48" spans="1:1" x14ac:dyDescent="0.35">
      <c r="A48" s="109" t="s">
        <v>481</v>
      </c>
    </row>
    <row r="49" spans="1:1" x14ac:dyDescent="0.35">
      <c r="A49" s="1" t="s">
        <v>482</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6B9D-6680-425C-BF82-3033BB2BC72D}">
  <dimension ref="A1:O131"/>
  <sheetViews>
    <sheetView workbookViewId="0">
      <selection activeCell="G2" sqref="G2"/>
    </sheetView>
  </sheetViews>
  <sheetFormatPr defaultRowHeight="14.5" x14ac:dyDescent="0.35"/>
  <sheetData>
    <row r="1" spans="1:9" ht="23.5" x14ac:dyDescent="0.55000000000000004">
      <c r="A1" s="661">
        <v>1</v>
      </c>
      <c r="B1" s="642" t="s">
        <v>1042</v>
      </c>
    </row>
    <row r="2" spans="1:9" ht="23.5" x14ac:dyDescent="0.55000000000000004">
      <c r="A2" s="661"/>
      <c r="B2" s="643" t="s">
        <v>1043</v>
      </c>
    </row>
    <row r="4" spans="1:9" s="645" customFormat="1" ht="12" customHeight="1" x14ac:dyDescent="0.35">
      <c r="A4" s="644" t="s">
        <v>1044</v>
      </c>
      <c r="I4" s="644" t="s">
        <v>1057</v>
      </c>
    </row>
    <row r="5" spans="1:9" s="645" customFormat="1" ht="12" customHeight="1" x14ac:dyDescent="0.35">
      <c r="A5" s="646" t="s">
        <v>1109</v>
      </c>
      <c r="B5" s="646"/>
      <c r="C5" s="646"/>
      <c r="D5" s="646"/>
      <c r="E5" s="646"/>
      <c r="F5" s="646"/>
      <c r="I5" s="644" t="s">
        <v>1058</v>
      </c>
    </row>
    <row r="6" spans="1:9" s="645" customFormat="1" ht="12" customHeight="1" x14ac:dyDescent="0.35">
      <c r="A6" s="646"/>
      <c r="I6" s="646" t="s">
        <v>1059</v>
      </c>
    </row>
    <row r="7" spans="1:9" s="645" customFormat="1" ht="12" customHeight="1" x14ac:dyDescent="0.35">
      <c r="A7" s="644" t="s">
        <v>1045</v>
      </c>
      <c r="I7" s="646" t="s">
        <v>1116</v>
      </c>
    </row>
    <row r="8" spans="1:9" s="645" customFormat="1" ht="12" customHeight="1" x14ac:dyDescent="0.35">
      <c r="A8" s="646" t="s">
        <v>1111</v>
      </c>
      <c r="B8" s="646"/>
      <c r="C8" s="646"/>
      <c r="D8" s="646"/>
      <c r="E8" s="646"/>
      <c r="F8" s="646"/>
      <c r="I8" s="646"/>
    </row>
    <row r="9" spans="1:9" s="645" customFormat="1" ht="12" customHeight="1" x14ac:dyDescent="0.35">
      <c r="A9" s="646"/>
      <c r="I9" s="644" t="s">
        <v>1060</v>
      </c>
    </row>
    <row r="10" spans="1:9" s="645" customFormat="1" ht="12" customHeight="1" x14ac:dyDescent="0.35">
      <c r="A10" s="644" t="s">
        <v>1046</v>
      </c>
      <c r="I10" s="644" t="s">
        <v>1061</v>
      </c>
    </row>
    <row r="11" spans="1:9" s="645" customFormat="1" ht="12" customHeight="1" x14ac:dyDescent="0.35">
      <c r="A11" s="646" t="s">
        <v>1110</v>
      </c>
      <c r="I11" s="646" t="s">
        <v>1062</v>
      </c>
    </row>
    <row r="12" spans="1:9" s="645" customFormat="1" ht="12" customHeight="1" x14ac:dyDescent="0.35">
      <c r="A12" s="646"/>
      <c r="I12" s="646" t="s">
        <v>1115</v>
      </c>
    </row>
    <row r="13" spans="1:9" s="645" customFormat="1" ht="12" customHeight="1" x14ac:dyDescent="0.35">
      <c r="A13" s="644" t="s">
        <v>1047</v>
      </c>
      <c r="I13" s="646"/>
    </row>
    <row r="14" spans="1:9" s="645" customFormat="1" ht="12" customHeight="1" x14ac:dyDescent="0.35">
      <c r="A14" s="644" t="s">
        <v>1048</v>
      </c>
      <c r="I14" s="644" t="s">
        <v>1063</v>
      </c>
    </row>
    <row r="15" spans="1:9" s="645" customFormat="1" ht="12" customHeight="1" x14ac:dyDescent="0.35">
      <c r="A15" s="646" t="s">
        <v>1049</v>
      </c>
      <c r="I15" s="644" t="s">
        <v>1064</v>
      </c>
    </row>
    <row r="16" spans="1:9" s="645" customFormat="1" ht="12" customHeight="1" x14ac:dyDescent="0.35">
      <c r="A16" s="646" t="s">
        <v>1112</v>
      </c>
      <c r="I16" s="646" t="s">
        <v>1065</v>
      </c>
    </row>
    <row r="17" spans="1:9" s="645" customFormat="1" ht="12" customHeight="1" x14ac:dyDescent="0.35">
      <c r="A17" s="646"/>
      <c r="I17" s="646" t="s">
        <v>1117</v>
      </c>
    </row>
    <row r="18" spans="1:9" s="645" customFormat="1" ht="12" customHeight="1" x14ac:dyDescent="0.35">
      <c r="A18" s="644" t="s">
        <v>1050</v>
      </c>
      <c r="I18" s="646"/>
    </row>
    <row r="19" spans="1:9" s="645" customFormat="1" ht="12" customHeight="1" x14ac:dyDescent="0.35">
      <c r="A19" s="644" t="s">
        <v>1051</v>
      </c>
      <c r="I19" s="644" t="s">
        <v>1066</v>
      </c>
    </row>
    <row r="20" spans="1:9" s="645" customFormat="1" ht="12" customHeight="1" x14ac:dyDescent="0.35">
      <c r="A20" s="646" t="s">
        <v>1052</v>
      </c>
      <c r="I20" s="644" t="s">
        <v>1067</v>
      </c>
    </row>
    <row r="21" spans="1:9" s="645" customFormat="1" ht="12" customHeight="1" x14ac:dyDescent="0.35">
      <c r="A21" s="646" t="s">
        <v>1113</v>
      </c>
      <c r="I21" s="646" t="s">
        <v>1068</v>
      </c>
    </row>
    <row r="22" spans="1:9" s="645" customFormat="1" ht="12" customHeight="1" x14ac:dyDescent="0.35">
      <c r="A22" s="646"/>
      <c r="I22" s="646" t="s">
        <v>1118</v>
      </c>
    </row>
    <row r="23" spans="1:9" s="645" customFormat="1" ht="12" customHeight="1" x14ac:dyDescent="0.35">
      <c r="A23" s="644" t="s">
        <v>1053</v>
      </c>
    </row>
    <row r="24" spans="1:9" s="645" customFormat="1" ht="12" customHeight="1" x14ac:dyDescent="0.35">
      <c r="A24" s="644" t="s">
        <v>1054</v>
      </c>
    </row>
    <row r="25" spans="1:9" s="645" customFormat="1" ht="12" customHeight="1" x14ac:dyDescent="0.35">
      <c r="A25" s="644" t="s">
        <v>1055</v>
      </c>
    </row>
    <row r="26" spans="1:9" s="645" customFormat="1" ht="12" customHeight="1" x14ac:dyDescent="0.35">
      <c r="A26" s="646" t="s">
        <v>1056</v>
      </c>
    </row>
    <row r="27" spans="1:9" s="645" customFormat="1" ht="12" customHeight="1" x14ac:dyDescent="0.35">
      <c r="A27" s="646" t="s">
        <v>1114</v>
      </c>
    </row>
    <row r="28" spans="1:9" s="1" customFormat="1" x14ac:dyDescent="0.35">
      <c r="A28" s="641"/>
    </row>
    <row r="30" spans="1:9" ht="23.5" x14ac:dyDescent="0.55000000000000004">
      <c r="A30" s="661">
        <v>2</v>
      </c>
      <c r="B30" s="642" t="s">
        <v>1108</v>
      </c>
    </row>
    <row r="31" spans="1:9" ht="23.5" x14ac:dyDescent="0.55000000000000004">
      <c r="A31" s="661"/>
      <c r="B31" s="643" t="s">
        <v>1119</v>
      </c>
    </row>
    <row r="33" spans="1:9" s="645" customFormat="1" ht="12" customHeight="1" x14ac:dyDescent="0.35">
      <c r="A33" s="644" t="s">
        <v>1069</v>
      </c>
      <c r="I33" s="644" t="s">
        <v>1080</v>
      </c>
    </row>
    <row r="34" spans="1:9" s="645" customFormat="1" ht="12" customHeight="1" x14ac:dyDescent="0.35">
      <c r="A34" s="644" t="s">
        <v>1070</v>
      </c>
      <c r="I34" s="644" t="s">
        <v>1081</v>
      </c>
    </row>
    <row r="35" spans="1:9" s="645" customFormat="1" ht="12" customHeight="1" x14ac:dyDescent="0.35">
      <c r="A35" s="646" t="s">
        <v>1071</v>
      </c>
      <c r="I35" s="646" t="s">
        <v>1082</v>
      </c>
    </row>
    <row r="36" spans="1:9" s="645" customFormat="1" ht="12" customHeight="1" x14ac:dyDescent="0.35">
      <c r="A36" s="646" t="s">
        <v>1120</v>
      </c>
      <c r="I36" s="646" t="s">
        <v>1083</v>
      </c>
    </row>
    <row r="37" spans="1:9" s="645" customFormat="1" ht="12" customHeight="1" x14ac:dyDescent="0.35">
      <c r="A37" s="646"/>
      <c r="I37" s="646"/>
    </row>
    <row r="38" spans="1:9" s="645" customFormat="1" ht="12" customHeight="1" x14ac:dyDescent="0.35">
      <c r="A38" s="644" t="s">
        <v>1072</v>
      </c>
      <c r="I38" s="644" t="s">
        <v>1084</v>
      </c>
    </row>
    <row r="39" spans="1:9" s="645" customFormat="1" ht="12" customHeight="1" x14ac:dyDescent="0.35">
      <c r="A39" s="644" t="s">
        <v>1070</v>
      </c>
      <c r="I39" s="646" t="s">
        <v>1125</v>
      </c>
    </row>
    <row r="40" spans="1:9" s="645" customFormat="1" ht="12" customHeight="1" x14ac:dyDescent="0.35">
      <c r="A40" s="646" t="s">
        <v>1071</v>
      </c>
      <c r="I40" s="646"/>
    </row>
    <row r="41" spans="1:9" s="645" customFormat="1" ht="12" customHeight="1" x14ac:dyDescent="0.35">
      <c r="A41" s="646" t="s">
        <v>1073</v>
      </c>
      <c r="I41" s="644" t="s">
        <v>1085</v>
      </c>
    </row>
    <row r="42" spans="1:9" s="645" customFormat="1" ht="12" customHeight="1" x14ac:dyDescent="0.35">
      <c r="A42" s="646"/>
      <c r="I42" s="646" t="s">
        <v>1124</v>
      </c>
    </row>
    <row r="43" spans="1:9" s="645" customFormat="1" ht="12" customHeight="1" x14ac:dyDescent="0.35">
      <c r="A43" s="644" t="s">
        <v>1074</v>
      </c>
      <c r="I43" s="646"/>
    </row>
    <row r="44" spans="1:9" s="645" customFormat="1" ht="12" customHeight="1" x14ac:dyDescent="0.35">
      <c r="A44" s="644" t="s">
        <v>1070</v>
      </c>
      <c r="I44" s="644" t="s">
        <v>1086</v>
      </c>
    </row>
    <row r="45" spans="1:9" s="645" customFormat="1" ht="12" customHeight="1" x14ac:dyDescent="0.35">
      <c r="A45" s="646" t="s">
        <v>1071</v>
      </c>
      <c r="I45" s="646" t="s">
        <v>1126</v>
      </c>
    </row>
    <row r="46" spans="1:9" s="645" customFormat="1" ht="12" customHeight="1" x14ac:dyDescent="0.35">
      <c r="A46" s="646" t="s">
        <v>1075</v>
      </c>
      <c r="I46" s="646"/>
    </row>
    <row r="47" spans="1:9" s="645" customFormat="1" ht="12" customHeight="1" x14ac:dyDescent="0.35">
      <c r="A47" s="646"/>
      <c r="I47" s="644" t="s">
        <v>1087</v>
      </c>
    </row>
    <row r="48" spans="1:9" s="645" customFormat="1" ht="12" customHeight="1" x14ac:dyDescent="0.35">
      <c r="A48" s="644" t="s">
        <v>1076</v>
      </c>
      <c r="I48" s="644" t="s">
        <v>1088</v>
      </c>
    </row>
    <row r="49" spans="1:14" s="645" customFormat="1" ht="12" customHeight="1" x14ac:dyDescent="0.35">
      <c r="A49" s="644" t="s">
        <v>1077</v>
      </c>
      <c r="I49" s="646" t="s">
        <v>1089</v>
      </c>
    </row>
    <row r="50" spans="1:14" s="645" customFormat="1" ht="12" customHeight="1" x14ac:dyDescent="0.35">
      <c r="A50" s="646" t="s">
        <v>1078</v>
      </c>
      <c r="I50" s="646" t="s">
        <v>1127</v>
      </c>
    </row>
    <row r="51" spans="1:14" s="645" customFormat="1" ht="12" customHeight="1" x14ac:dyDescent="0.35">
      <c r="A51" s="646" t="s">
        <v>1121</v>
      </c>
      <c r="I51" s="646"/>
    </row>
    <row r="52" spans="1:14" s="645" customFormat="1" ht="12" customHeight="1" x14ac:dyDescent="0.35">
      <c r="A52" s="646"/>
      <c r="I52" s="644" t="s">
        <v>1090</v>
      </c>
    </row>
    <row r="53" spans="1:14" s="645" customFormat="1" ht="12" customHeight="1" x14ac:dyDescent="0.35">
      <c r="A53" s="644" t="s">
        <v>480</v>
      </c>
      <c r="I53" s="646" t="s">
        <v>1129</v>
      </c>
    </row>
    <row r="54" spans="1:14" s="645" customFormat="1" ht="12" customHeight="1" x14ac:dyDescent="0.35">
      <c r="A54" s="646" t="s">
        <v>1122</v>
      </c>
      <c r="I54" s="646"/>
    </row>
    <row r="55" spans="1:14" s="645" customFormat="1" ht="12" customHeight="1" x14ac:dyDescent="0.35">
      <c r="A55" s="646"/>
      <c r="I55" s="644" t="s">
        <v>1091</v>
      </c>
    </row>
    <row r="56" spans="1:14" s="645" customFormat="1" ht="12" customHeight="1" x14ac:dyDescent="0.35">
      <c r="A56" s="644" t="s">
        <v>1079</v>
      </c>
      <c r="I56" s="646" t="s">
        <v>1128</v>
      </c>
    </row>
    <row r="57" spans="1:14" s="645" customFormat="1" ht="12" customHeight="1" x14ac:dyDescent="0.35">
      <c r="A57" s="646" t="s">
        <v>1123</v>
      </c>
    </row>
    <row r="58" spans="1:14" x14ac:dyDescent="0.35">
      <c r="I58" s="1"/>
      <c r="J58" s="1"/>
      <c r="K58" s="1"/>
      <c r="L58" s="1"/>
      <c r="M58" s="1"/>
      <c r="N58" s="1"/>
    </row>
    <row r="60" spans="1:14" ht="23.5" x14ac:dyDescent="0.55000000000000004">
      <c r="A60" s="661">
        <v>3</v>
      </c>
      <c r="B60" s="642" t="s">
        <v>1130</v>
      </c>
    </row>
    <row r="61" spans="1:14" ht="23.5" x14ac:dyDescent="0.55000000000000004">
      <c r="A61" s="661"/>
      <c r="B61" s="643" t="s">
        <v>1131</v>
      </c>
      <c r="I61" s="1"/>
      <c r="J61" s="1"/>
      <c r="K61" s="1"/>
      <c r="L61" s="1"/>
      <c r="M61" s="1"/>
      <c r="N61" s="1"/>
    </row>
    <row r="63" spans="1:14" s="645" customFormat="1" ht="12" customHeight="1" x14ac:dyDescent="0.35">
      <c r="A63" s="644" t="s">
        <v>1092</v>
      </c>
      <c r="I63" s="644" t="s">
        <v>1102</v>
      </c>
    </row>
    <row r="64" spans="1:14" s="645" customFormat="1" ht="12" customHeight="1" x14ac:dyDescent="0.35">
      <c r="A64" s="644" t="s">
        <v>1093</v>
      </c>
      <c r="I64" s="644" t="s">
        <v>705</v>
      </c>
    </row>
    <row r="65" spans="1:9" s="645" customFormat="1" ht="12" customHeight="1" x14ac:dyDescent="0.35">
      <c r="A65" s="646" t="s">
        <v>1094</v>
      </c>
      <c r="I65" s="646" t="s">
        <v>1103</v>
      </c>
    </row>
    <row r="66" spans="1:9" s="645" customFormat="1" ht="12" customHeight="1" x14ac:dyDescent="0.35">
      <c r="A66" s="646" t="s">
        <v>1167</v>
      </c>
      <c r="I66" s="646" t="s">
        <v>1171</v>
      </c>
    </row>
    <row r="67" spans="1:9" s="645" customFormat="1" ht="12" customHeight="1" x14ac:dyDescent="0.35">
      <c r="A67" s="646"/>
      <c r="I67" s="646"/>
    </row>
    <row r="68" spans="1:9" s="645" customFormat="1" ht="12" customHeight="1" x14ac:dyDescent="0.35">
      <c r="A68" s="644" t="s">
        <v>1095</v>
      </c>
      <c r="I68" s="644" t="s">
        <v>1104</v>
      </c>
    </row>
    <row r="69" spans="1:9" s="645" customFormat="1" ht="12" customHeight="1" x14ac:dyDescent="0.35">
      <c r="A69" s="644" t="s">
        <v>1096</v>
      </c>
      <c r="I69" s="644" t="s">
        <v>710</v>
      </c>
    </row>
    <row r="70" spans="1:9" s="645" customFormat="1" ht="12" customHeight="1" x14ac:dyDescent="0.35">
      <c r="A70" s="646" t="s">
        <v>1097</v>
      </c>
      <c r="I70" s="646" t="s">
        <v>711</v>
      </c>
    </row>
    <row r="71" spans="1:9" s="645" customFormat="1" ht="12" customHeight="1" x14ac:dyDescent="0.35">
      <c r="A71" s="646" t="s">
        <v>1168</v>
      </c>
      <c r="I71" s="646" t="s">
        <v>1172</v>
      </c>
    </row>
    <row r="72" spans="1:9" s="645" customFormat="1" ht="12" customHeight="1" x14ac:dyDescent="0.35">
      <c r="A72" s="646"/>
      <c r="I72" s="646"/>
    </row>
    <row r="73" spans="1:9" s="645" customFormat="1" ht="12" customHeight="1" x14ac:dyDescent="0.35">
      <c r="A73" s="644" t="s">
        <v>1098</v>
      </c>
      <c r="I73" s="644" t="s">
        <v>1105</v>
      </c>
    </row>
    <row r="74" spans="1:9" s="645" customFormat="1" ht="12" customHeight="1" x14ac:dyDescent="0.35">
      <c r="A74" s="644" t="s">
        <v>688</v>
      </c>
      <c r="I74" s="646" t="s">
        <v>1173</v>
      </c>
    </row>
    <row r="75" spans="1:9" s="645" customFormat="1" ht="12" customHeight="1" x14ac:dyDescent="0.35">
      <c r="A75" s="646" t="s">
        <v>689</v>
      </c>
      <c r="I75" s="646"/>
    </row>
    <row r="76" spans="1:9" s="645" customFormat="1" ht="12" customHeight="1" x14ac:dyDescent="0.35">
      <c r="A76" s="646" t="s">
        <v>1169</v>
      </c>
      <c r="I76" s="644" t="s">
        <v>1106</v>
      </c>
    </row>
    <row r="77" spans="1:9" s="645" customFormat="1" ht="12" customHeight="1" x14ac:dyDescent="0.35">
      <c r="A77" s="646"/>
      <c r="I77" s="646" t="s">
        <v>1174</v>
      </c>
    </row>
    <row r="78" spans="1:9" s="645" customFormat="1" ht="12" customHeight="1" x14ac:dyDescent="0.35">
      <c r="A78" s="644" t="s">
        <v>1099</v>
      </c>
      <c r="I78" s="646"/>
    </row>
    <row r="79" spans="1:9" s="645" customFormat="1" ht="12" customHeight="1" x14ac:dyDescent="0.35">
      <c r="A79" s="644" t="s">
        <v>1100</v>
      </c>
      <c r="I79" s="644" t="s">
        <v>1107</v>
      </c>
    </row>
    <row r="80" spans="1:9" s="645" customFormat="1" ht="12" customHeight="1" x14ac:dyDescent="0.35">
      <c r="A80" s="646" t="s">
        <v>1101</v>
      </c>
      <c r="I80" s="646" t="s">
        <v>1175</v>
      </c>
    </row>
    <row r="81" spans="1:14" x14ac:dyDescent="0.35">
      <c r="A81" s="646" t="s">
        <v>1170</v>
      </c>
      <c r="B81" s="645"/>
      <c r="C81" s="645"/>
      <c r="D81" s="645"/>
      <c r="E81" s="645"/>
      <c r="I81" s="645"/>
      <c r="J81" s="645"/>
      <c r="K81" s="645"/>
      <c r="L81" s="645"/>
      <c r="M81" s="645"/>
      <c r="N81" s="645"/>
    </row>
    <row r="82" spans="1:14" x14ac:dyDescent="0.35">
      <c r="I82" s="645"/>
      <c r="J82" s="645"/>
      <c r="K82" s="645"/>
      <c r="L82" s="645"/>
      <c r="M82" s="645"/>
    </row>
    <row r="84" spans="1:14" ht="23.5" x14ac:dyDescent="0.55000000000000004">
      <c r="A84" s="661">
        <v>4</v>
      </c>
      <c r="B84" s="642" t="s">
        <v>1132</v>
      </c>
    </row>
    <row r="85" spans="1:14" ht="23.5" x14ac:dyDescent="0.55000000000000004">
      <c r="A85" s="661"/>
      <c r="B85" s="643" t="s">
        <v>1133</v>
      </c>
    </row>
    <row r="86" spans="1:14" ht="12" customHeight="1" x14ac:dyDescent="0.35"/>
    <row r="87" spans="1:14" ht="12" customHeight="1" x14ac:dyDescent="0.35">
      <c r="A87" s="644" t="s">
        <v>752</v>
      </c>
      <c r="I87" s="644" t="s">
        <v>1142</v>
      </c>
    </row>
    <row r="88" spans="1:14" ht="12" customHeight="1" x14ac:dyDescent="0.35">
      <c r="A88" s="644" t="s">
        <v>745</v>
      </c>
      <c r="I88" s="646" t="s">
        <v>1143</v>
      </c>
    </row>
    <row r="89" spans="1:14" ht="12" customHeight="1" x14ac:dyDescent="0.35">
      <c r="A89" s="646" t="s">
        <v>1059</v>
      </c>
      <c r="I89" s="646" t="s">
        <v>1182</v>
      </c>
    </row>
    <row r="90" spans="1:14" ht="12" customHeight="1" x14ac:dyDescent="0.35">
      <c r="A90" s="646" t="s">
        <v>1176</v>
      </c>
      <c r="I90" s="646"/>
      <c r="J90" s="1"/>
      <c r="K90" s="1"/>
      <c r="L90" s="1"/>
    </row>
    <row r="91" spans="1:14" s="1" customFormat="1" ht="12" customHeight="1" x14ac:dyDescent="0.35">
      <c r="A91" s="646"/>
      <c r="I91" s="644" t="s">
        <v>1144</v>
      </c>
      <c r="J91"/>
      <c r="K91"/>
      <c r="L91"/>
    </row>
    <row r="92" spans="1:14" ht="12" customHeight="1" x14ac:dyDescent="0.35">
      <c r="A92" s="644" t="s">
        <v>1134</v>
      </c>
      <c r="I92" s="646" t="s">
        <v>1145</v>
      </c>
    </row>
    <row r="93" spans="1:14" ht="12" customHeight="1" x14ac:dyDescent="0.35">
      <c r="A93" s="646" t="s">
        <v>1177</v>
      </c>
      <c r="I93" s="646" t="s">
        <v>1183</v>
      </c>
    </row>
    <row r="94" spans="1:14" ht="12" customHeight="1" x14ac:dyDescent="0.35">
      <c r="A94" s="646"/>
      <c r="B94" s="1"/>
      <c r="C94" s="1"/>
      <c r="D94" s="1"/>
      <c r="E94" s="1"/>
      <c r="F94" s="1"/>
      <c r="I94" s="646"/>
      <c r="J94" s="1"/>
      <c r="K94" s="1"/>
      <c r="L94" s="1"/>
    </row>
    <row r="95" spans="1:14" ht="12" customHeight="1" x14ac:dyDescent="0.35">
      <c r="A95" s="644" t="s">
        <v>1135</v>
      </c>
      <c r="I95" s="644" t="s">
        <v>1146</v>
      </c>
      <c r="M95" s="1"/>
      <c r="N95" s="1"/>
    </row>
    <row r="96" spans="1:14" ht="12" customHeight="1" x14ac:dyDescent="0.35">
      <c r="A96" s="644" t="s">
        <v>1136</v>
      </c>
      <c r="I96" s="646" t="s">
        <v>1184</v>
      </c>
    </row>
    <row r="97" spans="1:14" ht="12" customHeight="1" x14ac:dyDescent="0.35">
      <c r="A97" s="646" t="s">
        <v>1137</v>
      </c>
      <c r="I97" s="646"/>
      <c r="J97" s="1"/>
      <c r="K97" s="1"/>
      <c r="L97" s="1"/>
    </row>
    <row r="98" spans="1:14" ht="12" customHeight="1" x14ac:dyDescent="0.35">
      <c r="A98" s="646" t="s">
        <v>1178</v>
      </c>
      <c r="I98" s="644" t="s">
        <v>1147</v>
      </c>
      <c r="M98" s="1"/>
      <c r="N98" s="1"/>
    </row>
    <row r="99" spans="1:14" s="1" customFormat="1" ht="12" customHeight="1" x14ac:dyDescent="0.35">
      <c r="A99" s="646"/>
      <c r="I99" s="646" t="s">
        <v>1185</v>
      </c>
      <c r="J99"/>
      <c r="K99"/>
      <c r="L99"/>
      <c r="M99"/>
      <c r="N99"/>
    </row>
    <row r="100" spans="1:14" ht="12" customHeight="1" x14ac:dyDescent="0.35">
      <c r="A100" s="644" t="s">
        <v>1138</v>
      </c>
      <c r="I100" s="646"/>
      <c r="J100" s="1"/>
      <c r="K100" s="1"/>
      <c r="L100" s="1"/>
    </row>
    <row r="101" spans="1:14" ht="12" customHeight="1" x14ac:dyDescent="0.35">
      <c r="A101" s="646" t="s">
        <v>1139</v>
      </c>
      <c r="I101" s="644" t="s">
        <v>1148</v>
      </c>
      <c r="M101" s="1"/>
      <c r="N101" s="1"/>
    </row>
    <row r="102" spans="1:14" ht="12" customHeight="1" x14ac:dyDescent="0.35">
      <c r="A102" s="646" t="s">
        <v>1179</v>
      </c>
      <c r="I102" s="644" t="s">
        <v>1149</v>
      </c>
    </row>
    <row r="103" spans="1:14" ht="12" customHeight="1" x14ac:dyDescent="0.35">
      <c r="A103" s="646"/>
      <c r="B103" s="1"/>
      <c r="C103" s="1"/>
      <c r="D103" s="1"/>
      <c r="E103" s="1"/>
      <c r="I103" s="646" t="s">
        <v>1052</v>
      </c>
    </row>
    <row r="104" spans="1:14" ht="12" customHeight="1" x14ac:dyDescent="0.35">
      <c r="A104" s="644" t="s">
        <v>1140</v>
      </c>
      <c r="I104" s="646" t="s">
        <v>1186</v>
      </c>
    </row>
    <row r="105" spans="1:14" ht="12" customHeight="1" x14ac:dyDescent="0.35">
      <c r="A105" s="644" t="s">
        <v>1064</v>
      </c>
      <c r="I105" s="646"/>
      <c r="J105" s="1"/>
      <c r="K105" s="1"/>
      <c r="L105" s="1"/>
    </row>
    <row r="106" spans="1:14" ht="12" customHeight="1" x14ac:dyDescent="0.35">
      <c r="A106" s="646" t="s">
        <v>1065</v>
      </c>
      <c r="I106" s="644" t="s">
        <v>1150</v>
      </c>
      <c r="M106" s="1"/>
      <c r="N106" s="1"/>
    </row>
    <row r="107" spans="1:14" x14ac:dyDescent="0.35">
      <c r="A107" s="646" t="s">
        <v>1180</v>
      </c>
      <c r="I107" s="646" t="s">
        <v>1187</v>
      </c>
    </row>
    <row r="108" spans="1:14" s="1" customFormat="1" x14ac:dyDescent="0.35">
      <c r="A108" s="646"/>
      <c r="I108"/>
      <c r="J108"/>
      <c r="K108"/>
      <c r="L108"/>
      <c r="M108"/>
      <c r="N108"/>
    </row>
    <row r="109" spans="1:14" x14ac:dyDescent="0.35">
      <c r="A109" s="644" t="s">
        <v>1141</v>
      </c>
    </row>
    <row r="110" spans="1:14" x14ac:dyDescent="0.35">
      <c r="A110" s="646" t="s">
        <v>1181</v>
      </c>
      <c r="I110" s="1"/>
      <c r="J110" s="1"/>
      <c r="K110" s="1"/>
      <c r="L110" s="1"/>
    </row>
    <row r="111" spans="1:14" x14ac:dyDescent="0.35">
      <c r="M111" s="1"/>
      <c r="N111" s="1"/>
    </row>
    <row r="113" spans="1:15" ht="23.5" customHeight="1" x14ac:dyDescent="0.55000000000000004">
      <c r="A113" s="661">
        <v>5</v>
      </c>
      <c r="B113" s="642" t="s">
        <v>1151</v>
      </c>
    </row>
    <row r="114" spans="1:15" ht="23.5" customHeight="1" x14ac:dyDescent="0.55000000000000004">
      <c r="A114" s="661"/>
      <c r="B114" s="643" t="s">
        <v>1152</v>
      </c>
    </row>
    <row r="115" spans="1:15" ht="12" customHeight="1" x14ac:dyDescent="0.35"/>
    <row r="116" spans="1:15" ht="12" customHeight="1" x14ac:dyDescent="0.35">
      <c r="A116" s="644" t="s">
        <v>1153</v>
      </c>
      <c r="I116" s="644" t="s">
        <v>1161</v>
      </c>
    </row>
    <row r="117" spans="1:15" ht="12" customHeight="1" x14ac:dyDescent="0.35">
      <c r="A117" s="646" t="s">
        <v>1188</v>
      </c>
      <c r="I117" s="644" t="s">
        <v>1162</v>
      </c>
    </row>
    <row r="118" spans="1:15" ht="12" customHeight="1" x14ac:dyDescent="0.35">
      <c r="A118" s="646"/>
      <c r="B118" s="1"/>
      <c r="C118" s="1"/>
      <c r="D118" s="1"/>
      <c r="E118" s="1"/>
      <c r="I118" s="646" t="s">
        <v>1163</v>
      </c>
    </row>
    <row r="119" spans="1:15" ht="12" customHeight="1" x14ac:dyDescent="0.35">
      <c r="A119" s="644" t="s">
        <v>1154</v>
      </c>
      <c r="I119" s="646" t="s">
        <v>1164</v>
      </c>
    </row>
    <row r="120" spans="1:15" ht="12" customHeight="1" x14ac:dyDescent="0.35">
      <c r="A120" s="644" t="s">
        <v>1155</v>
      </c>
      <c r="I120" s="646"/>
      <c r="J120" s="1"/>
      <c r="K120" s="1"/>
      <c r="L120" s="1"/>
      <c r="M120" s="1"/>
      <c r="N120" s="1"/>
      <c r="O120" s="1"/>
    </row>
    <row r="121" spans="1:15" ht="12" customHeight="1" x14ac:dyDescent="0.35">
      <c r="A121" s="646" t="s">
        <v>945</v>
      </c>
      <c r="I121" s="644" t="s">
        <v>1165</v>
      </c>
    </row>
    <row r="122" spans="1:15" ht="12" customHeight="1" x14ac:dyDescent="0.35">
      <c r="A122" s="646" t="s">
        <v>1189</v>
      </c>
      <c r="I122" s="644" t="s">
        <v>1162</v>
      </c>
    </row>
    <row r="123" spans="1:15" ht="12" customHeight="1" x14ac:dyDescent="0.35">
      <c r="A123" s="646"/>
      <c r="B123" s="1"/>
      <c r="C123" s="1"/>
      <c r="D123" s="1"/>
      <c r="E123" s="1"/>
      <c r="I123" s="646" t="s">
        <v>1004</v>
      </c>
    </row>
    <row r="124" spans="1:15" ht="12" customHeight="1" x14ac:dyDescent="0.35">
      <c r="A124" s="644" t="s">
        <v>1156</v>
      </c>
      <c r="I124" s="646" t="s">
        <v>1166</v>
      </c>
    </row>
    <row r="125" spans="1:15" ht="12" customHeight="1" x14ac:dyDescent="0.35">
      <c r="A125" s="646" t="s">
        <v>1157</v>
      </c>
    </row>
    <row r="126" spans="1:15" x14ac:dyDescent="0.35">
      <c r="A126" s="646" t="s">
        <v>1190</v>
      </c>
    </row>
    <row r="127" spans="1:15" x14ac:dyDescent="0.35">
      <c r="A127" s="646"/>
      <c r="B127" s="1"/>
      <c r="C127" s="1"/>
      <c r="D127" s="1"/>
      <c r="E127" s="1"/>
    </row>
    <row r="128" spans="1:15" x14ac:dyDescent="0.35">
      <c r="A128" s="644" t="s">
        <v>1158</v>
      </c>
    </row>
    <row r="129" spans="1:1" x14ac:dyDescent="0.35">
      <c r="A129" s="644" t="s">
        <v>1159</v>
      </c>
    </row>
    <row r="130" spans="1:1" x14ac:dyDescent="0.35">
      <c r="A130" s="646" t="s">
        <v>1160</v>
      </c>
    </row>
    <row r="131" spans="1:1" x14ac:dyDescent="0.35">
      <c r="A131" s="646" t="s">
        <v>1191</v>
      </c>
    </row>
  </sheetData>
  <mergeCells count="5">
    <mergeCell ref="A113:A114"/>
    <mergeCell ref="A1:A2"/>
    <mergeCell ref="A30:A31"/>
    <mergeCell ref="A60:A61"/>
    <mergeCell ref="A84:A8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CC967-1F2C-49EA-A718-0CD2CAC9120A}">
  <dimension ref="A1:AA1"/>
  <sheetViews>
    <sheetView workbookViewId="0">
      <selection activeCell="A3" sqref="A3"/>
    </sheetView>
  </sheetViews>
  <sheetFormatPr defaultColWidth="9.1796875" defaultRowHeight="14.5" x14ac:dyDescent="0.35"/>
  <cols>
    <col min="1" max="16384" width="9.1796875" style="1"/>
  </cols>
  <sheetData>
    <row r="1" spans="1:27" ht="31.5" customHeight="1" x14ac:dyDescent="0.35">
      <c r="A1" s="713" t="s">
        <v>483</v>
      </c>
      <c r="B1" s="714"/>
      <c r="C1" s="714"/>
      <c r="D1" s="714"/>
      <c r="E1" s="714"/>
      <c r="F1" s="714"/>
      <c r="G1" s="714"/>
      <c r="H1" s="714"/>
      <c r="I1" s="714"/>
      <c r="J1" s="714"/>
      <c r="K1" s="714"/>
      <c r="L1" s="714"/>
      <c r="M1" s="714"/>
      <c r="N1" s="714"/>
      <c r="O1" s="714"/>
      <c r="P1" s="714"/>
      <c r="Q1" s="714"/>
      <c r="R1" s="714"/>
      <c r="S1" s="714"/>
      <c r="T1" s="714"/>
      <c r="U1" s="714"/>
      <c r="V1" s="714"/>
      <c r="W1" s="714"/>
      <c r="X1" s="714"/>
      <c r="Y1" s="714"/>
      <c r="Z1" s="714"/>
      <c r="AA1" s="714"/>
    </row>
  </sheetData>
  <mergeCells count="1">
    <mergeCell ref="A1:AA1"/>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E6DD0-099D-4D84-9599-5AC0F580851A}">
  <dimension ref="A1:J56"/>
  <sheetViews>
    <sheetView topLeftCell="A17" workbookViewId="0">
      <selection activeCell="G31" sqref="G31:K34"/>
    </sheetView>
  </sheetViews>
  <sheetFormatPr defaultColWidth="9.1796875" defaultRowHeight="14.5" x14ac:dyDescent="0.35"/>
  <cols>
    <col min="1" max="1" width="68.453125" style="18" customWidth="1"/>
    <col min="2" max="2" width="12.81640625" style="18" customWidth="1"/>
    <col min="3" max="6" width="12.81640625" style="1" customWidth="1"/>
    <col min="7" max="16384" width="9.1796875" style="1"/>
  </cols>
  <sheetData>
    <row r="1" spans="1:6" ht="18.75" customHeight="1" x14ac:dyDescent="0.35">
      <c r="A1" s="18" t="s">
        <v>490</v>
      </c>
      <c r="B1" s="1"/>
    </row>
    <row r="2" spans="1:6" ht="18.75" customHeight="1" x14ac:dyDescent="0.35">
      <c r="A2" s="192" t="s">
        <v>491</v>
      </c>
      <c r="B2" s="1"/>
    </row>
    <row r="3" spans="1:6" ht="18.75" customHeight="1" x14ac:dyDescent="0.35">
      <c r="A3" s="192"/>
      <c r="B3" s="1"/>
    </row>
    <row r="4" spans="1:6" x14ac:dyDescent="0.35">
      <c r="A4" s="193" t="s">
        <v>492</v>
      </c>
      <c r="B4" s="717"/>
      <c r="C4" s="717"/>
      <c r="D4" s="717"/>
      <c r="E4" s="717"/>
      <c r="F4" s="718"/>
    </row>
    <row r="5" spans="1:6" x14ac:dyDescent="0.35">
      <c r="A5" s="194" t="s">
        <v>493</v>
      </c>
      <c r="B5" s="194">
        <v>2018</v>
      </c>
      <c r="C5" s="194">
        <v>2019</v>
      </c>
      <c r="D5" s="194">
        <v>2020</v>
      </c>
      <c r="E5" s="194">
        <v>2021</v>
      </c>
      <c r="F5" s="194">
        <v>2022</v>
      </c>
    </row>
    <row r="6" spans="1:6" ht="29" x14ac:dyDescent="0.35">
      <c r="A6" s="195" t="s">
        <v>494</v>
      </c>
      <c r="B6" s="196">
        <v>0.78101848848999988</v>
      </c>
      <c r="C6" s="196">
        <v>0.76831150967096007</v>
      </c>
      <c r="D6" s="196">
        <v>0.78756797489552</v>
      </c>
      <c r="E6" s="196">
        <v>0.7845886653748001</v>
      </c>
      <c r="F6" s="196">
        <v>0.77359889834235007</v>
      </c>
    </row>
    <row r="7" spans="1:6" ht="47.5" x14ac:dyDescent="0.35">
      <c r="A7" s="195" t="s">
        <v>495</v>
      </c>
      <c r="B7" s="196">
        <v>24.040607886999997</v>
      </c>
      <c r="C7" s="196">
        <v>21.80774761</v>
      </c>
      <c r="D7" s="196">
        <v>22.803446000999998</v>
      </c>
      <c r="E7" s="196">
        <v>20.357510465000001</v>
      </c>
      <c r="F7" s="196">
        <v>25.103160963999994</v>
      </c>
    </row>
    <row r="8" spans="1:6" ht="33" x14ac:dyDescent="0.35">
      <c r="A8" s="195" t="s">
        <v>496</v>
      </c>
      <c r="B8" s="196">
        <v>136.90344687599998</v>
      </c>
      <c r="C8" s="196">
        <v>200.79381472899999</v>
      </c>
      <c r="D8" s="196">
        <v>131.25832544300002</v>
      </c>
      <c r="E8" s="196">
        <v>90.110622081000002</v>
      </c>
      <c r="F8" s="196">
        <v>117.99301970100001</v>
      </c>
    </row>
    <row r="9" spans="1:6" ht="29" x14ac:dyDescent="0.35">
      <c r="A9" s="195" t="s">
        <v>497</v>
      </c>
      <c r="B9" s="196">
        <v>23.303334953</v>
      </c>
      <c r="C9" s="196">
        <v>21.643830367</v>
      </c>
      <c r="D9" s="196">
        <v>16.468737090000001</v>
      </c>
      <c r="E9" s="196">
        <v>0.84851123699999997</v>
      </c>
      <c r="F9" s="196">
        <v>0</v>
      </c>
    </row>
    <row r="10" spans="1:6" ht="33" x14ac:dyDescent="0.35">
      <c r="A10" s="195" t="s">
        <v>498</v>
      </c>
      <c r="B10" s="196">
        <v>39.434076934000011</v>
      </c>
      <c r="C10" s="196">
        <v>18.503118973999999</v>
      </c>
      <c r="D10" s="196">
        <v>33.241701890999998</v>
      </c>
      <c r="E10" s="196">
        <v>45.713665703999993</v>
      </c>
      <c r="F10" s="196">
        <v>34.911396444000005</v>
      </c>
    </row>
    <row r="11" spans="1:6" ht="29" x14ac:dyDescent="0.35">
      <c r="A11" s="195" t="s">
        <v>499</v>
      </c>
      <c r="B11" s="197">
        <v>224.46248513848997</v>
      </c>
      <c r="C11" s="197">
        <v>263.51682318967096</v>
      </c>
      <c r="D11" s="197">
        <v>204.55977839989552</v>
      </c>
      <c r="E11" s="197">
        <v>157.81489815237478</v>
      </c>
      <c r="F11" s="197">
        <v>178.78117600734237</v>
      </c>
    </row>
    <row r="12" spans="1:6" ht="29" x14ac:dyDescent="0.35">
      <c r="A12" s="195" t="s">
        <v>500</v>
      </c>
      <c r="B12" s="196">
        <v>111.56273288281913</v>
      </c>
      <c r="C12" s="196">
        <v>113.36926450606035</v>
      </c>
      <c r="D12" s="196">
        <v>118.70842583252067</v>
      </c>
      <c r="E12" s="196">
        <v>124.83176141007583</v>
      </c>
      <c r="F12" s="196">
        <v>111.72617603620718</v>
      </c>
    </row>
    <row r="13" spans="1:6" ht="47.5" x14ac:dyDescent="0.35">
      <c r="A13" s="198" t="s">
        <v>501</v>
      </c>
      <c r="B13" s="199">
        <v>23.232159716999998</v>
      </c>
      <c r="C13" s="199">
        <v>25.778856111</v>
      </c>
      <c r="D13" s="199">
        <v>26.367044475999997</v>
      </c>
      <c r="E13" s="199">
        <v>26.072551197999999</v>
      </c>
      <c r="F13" s="199">
        <v>21.095569965999999</v>
      </c>
    </row>
    <row r="14" spans="1:6" ht="29" x14ac:dyDescent="0.35">
      <c r="A14" s="198" t="s">
        <v>502</v>
      </c>
      <c r="B14" s="199">
        <v>80.573005127000002</v>
      </c>
      <c r="C14" s="199">
        <v>79.97734059199999</v>
      </c>
      <c r="D14" s="199">
        <v>83.921349926999994</v>
      </c>
      <c r="E14" s="199">
        <v>91.116149758000006</v>
      </c>
      <c r="F14" s="199">
        <v>78.604646888999994</v>
      </c>
    </row>
    <row r="15" spans="1:6" ht="29" x14ac:dyDescent="0.35">
      <c r="A15" s="198" t="s">
        <v>503</v>
      </c>
      <c r="B15" s="199">
        <v>0.16949769999999997</v>
      </c>
      <c r="C15" s="199">
        <v>0.19614132699999998</v>
      </c>
      <c r="D15" s="199">
        <v>0.179892528</v>
      </c>
      <c r="E15" s="199">
        <v>0.16472915300000004</v>
      </c>
      <c r="F15" s="199">
        <v>0.14933002399999998</v>
      </c>
    </row>
    <row r="16" spans="1:6" ht="29" x14ac:dyDescent="0.35">
      <c r="A16" s="198" t="s">
        <v>504</v>
      </c>
      <c r="B16" s="199">
        <v>6.3362291129999999</v>
      </c>
      <c r="C16" s="199">
        <v>6.1115307260000007</v>
      </c>
      <c r="D16" s="199">
        <v>7.2840911290000001</v>
      </c>
      <c r="E16" s="199">
        <v>6.9982548139999992</v>
      </c>
      <c r="F16" s="199">
        <v>11.517014333000001</v>
      </c>
    </row>
    <row r="17" spans="1:10" ht="29" x14ac:dyDescent="0.35">
      <c r="A17" s="198" t="s">
        <v>505</v>
      </c>
      <c r="B17" s="199">
        <v>0.90769267999999992</v>
      </c>
      <c r="C17" s="199">
        <v>0.99194383400000008</v>
      </c>
      <c r="D17" s="199">
        <v>0.72146502099999998</v>
      </c>
      <c r="E17" s="199">
        <v>0.36801903500000005</v>
      </c>
      <c r="F17" s="199">
        <v>0.296094778</v>
      </c>
    </row>
    <row r="18" spans="1:10" ht="29" x14ac:dyDescent="0.35">
      <c r="A18" s="198" t="s">
        <v>506</v>
      </c>
      <c r="B18" s="199">
        <v>0.34414854581913318</v>
      </c>
      <c r="C18" s="199">
        <v>0.31345191606036349</v>
      </c>
      <c r="D18" s="199">
        <v>0.23458275152069435</v>
      </c>
      <c r="E18" s="199">
        <v>0.11205745207583799</v>
      </c>
      <c r="F18" s="199">
        <v>6.3520046207189915E-2</v>
      </c>
    </row>
    <row r="19" spans="1:10" ht="33" x14ac:dyDescent="0.35">
      <c r="A19" s="195" t="s">
        <v>507</v>
      </c>
      <c r="B19" s="196">
        <v>53.779292208999998</v>
      </c>
      <c r="C19" s="196">
        <v>75.112945850999992</v>
      </c>
      <c r="D19" s="196">
        <v>45.849872054999999</v>
      </c>
      <c r="E19" s="196">
        <v>9.5988230100000003</v>
      </c>
      <c r="F19" s="196">
        <v>17.070194999999998</v>
      </c>
    </row>
    <row r="20" spans="1:10" ht="29" x14ac:dyDescent="0.35">
      <c r="A20" s="200" t="s">
        <v>508</v>
      </c>
      <c r="B20" s="196">
        <v>23.302980296000001</v>
      </c>
      <c r="C20" s="196">
        <v>21.643626815000001</v>
      </c>
      <c r="D20" s="196">
        <v>16.468737090000001</v>
      </c>
      <c r="E20" s="196">
        <v>0.84851123699999997</v>
      </c>
      <c r="F20" s="196">
        <v>0</v>
      </c>
    </row>
    <row r="21" spans="1:10" ht="33" x14ac:dyDescent="0.35">
      <c r="A21" s="195" t="s">
        <v>509</v>
      </c>
      <c r="B21" s="196">
        <v>35.049168240999997</v>
      </c>
      <c r="C21" s="196">
        <v>52.499274888000002</v>
      </c>
      <c r="D21" s="196">
        <v>22.747965901999997</v>
      </c>
      <c r="E21" s="196">
        <v>21.699319212999999</v>
      </c>
      <c r="F21" s="196">
        <v>49.210978040000008</v>
      </c>
    </row>
    <row r="22" spans="1:10" ht="29" x14ac:dyDescent="0.35">
      <c r="A22" s="195" t="s">
        <v>510</v>
      </c>
      <c r="B22" s="196">
        <v>0.76831150967096007</v>
      </c>
      <c r="C22" s="196">
        <v>0.78756797489552</v>
      </c>
      <c r="D22" s="196">
        <v>0.7845886653748001</v>
      </c>
      <c r="E22" s="196">
        <v>0.77359889834235007</v>
      </c>
      <c r="F22" s="196">
        <v>0.77734206491208802</v>
      </c>
    </row>
    <row r="23" spans="1:10" x14ac:dyDescent="0.35">
      <c r="B23" s="201"/>
      <c r="C23" s="202"/>
      <c r="D23" s="202"/>
      <c r="E23" s="202"/>
    </row>
    <row r="24" spans="1:10" ht="32.25" customHeight="1" x14ac:dyDescent="0.35">
      <c r="A24" s="195" t="s">
        <v>511</v>
      </c>
      <c r="B24" s="203">
        <f t="shared" ref="B24:E24" si="0">B13+B14+B15+B17+B18</f>
        <v>105.22650376981913</v>
      </c>
      <c r="C24" s="203">
        <f t="shared" si="0"/>
        <v>107.25773378006035</v>
      </c>
      <c r="D24" s="203">
        <f t="shared" si="0"/>
        <v>111.42433470352067</v>
      </c>
      <c r="E24" s="203">
        <f t="shared" si="0"/>
        <v>117.83350659607584</v>
      </c>
      <c r="F24" s="203">
        <f>F13+F14+F15+F17+F18</f>
        <v>100.20916170320717</v>
      </c>
    </row>
    <row r="25" spans="1:10" x14ac:dyDescent="0.35">
      <c r="A25" s="1"/>
      <c r="B25" s="204"/>
      <c r="C25" s="204"/>
      <c r="D25" s="204"/>
      <c r="E25" s="204"/>
    </row>
    <row r="26" spans="1:10" ht="18.5" x14ac:dyDescent="0.35">
      <c r="A26" s="205"/>
      <c r="B26" s="206"/>
      <c r="C26" s="206"/>
      <c r="D26" s="206"/>
      <c r="E26" s="206"/>
    </row>
    <row r="27" spans="1:10" x14ac:dyDescent="0.35">
      <c r="A27" s="193" t="s">
        <v>492</v>
      </c>
      <c r="B27" s="719"/>
      <c r="C27" s="719"/>
      <c r="D27" s="719"/>
      <c r="E27" s="719"/>
      <c r="F27" s="720"/>
    </row>
    <row r="28" spans="1:10" x14ac:dyDescent="0.35">
      <c r="A28" s="194" t="s">
        <v>493</v>
      </c>
      <c r="B28" s="207">
        <v>2018</v>
      </c>
      <c r="C28" s="207">
        <v>2019</v>
      </c>
      <c r="D28" s="207">
        <v>2020</v>
      </c>
      <c r="E28" s="207">
        <v>2021</v>
      </c>
      <c r="F28" s="207">
        <v>2022</v>
      </c>
    </row>
    <row r="29" spans="1:10" ht="29" x14ac:dyDescent="0.35">
      <c r="A29" s="195" t="s">
        <v>494</v>
      </c>
      <c r="B29" s="196">
        <v>70.910494</v>
      </c>
      <c r="C29" s="196">
        <v>71.81524499999999</v>
      </c>
      <c r="D29" s="196">
        <v>73.668281000000007</v>
      </c>
      <c r="E29" s="196">
        <v>73.389600000000002</v>
      </c>
      <c r="F29" s="196">
        <v>72.490974000000008</v>
      </c>
    </row>
    <row r="30" spans="1:10" ht="47.5" x14ac:dyDescent="0.35">
      <c r="A30" s="195" t="s">
        <v>495</v>
      </c>
      <c r="B30" s="196">
        <v>2500.7189399999997</v>
      </c>
      <c r="C30" s="196">
        <v>2132.1797379999998</v>
      </c>
      <c r="D30" s="196">
        <v>2234.8148940000001</v>
      </c>
      <c r="E30" s="196">
        <v>1999.7858190000002</v>
      </c>
      <c r="F30" s="196">
        <v>2464.1839370000002</v>
      </c>
    </row>
    <row r="31" spans="1:10" ht="33" x14ac:dyDescent="0.35">
      <c r="A31" s="195" t="s">
        <v>496</v>
      </c>
      <c r="B31" s="196">
        <v>13367.396985000001</v>
      </c>
      <c r="C31" s="196">
        <v>18647.462095000003</v>
      </c>
      <c r="D31" s="196">
        <v>12192.894595314066</v>
      </c>
      <c r="E31" s="196">
        <v>8367.4555009999985</v>
      </c>
      <c r="F31" s="196">
        <v>10892.060272000001</v>
      </c>
      <c r="G31" s="653"/>
      <c r="H31" s="653"/>
      <c r="I31" s="653"/>
      <c r="J31" s="653"/>
    </row>
    <row r="32" spans="1:10" ht="29" x14ac:dyDescent="0.35">
      <c r="A32" s="195" t="s">
        <v>497</v>
      </c>
      <c r="B32" s="196">
        <v>2257.7162400000002</v>
      </c>
      <c r="C32" s="196">
        <v>2013.259024</v>
      </c>
      <c r="D32" s="196">
        <v>1526.1910936859351</v>
      </c>
      <c r="E32" s="196">
        <v>78.885727000000003</v>
      </c>
      <c r="F32" s="196">
        <v>0</v>
      </c>
      <c r="G32" s="653"/>
    </row>
    <row r="33" spans="1:7" ht="33" x14ac:dyDescent="0.35">
      <c r="A33" s="195" t="s">
        <v>498</v>
      </c>
      <c r="B33" s="196">
        <v>2358.8090320000001</v>
      </c>
      <c r="C33" s="196">
        <v>1729.1967140000002</v>
      </c>
      <c r="D33" s="196">
        <v>3102.0504029999993</v>
      </c>
      <c r="E33" s="196">
        <v>4264.0617830000001</v>
      </c>
      <c r="F33" s="196">
        <v>3250.3759820000005</v>
      </c>
      <c r="G33" s="653"/>
    </row>
    <row r="34" spans="1:7" ht="29" x14ac:dyDescent="0.35">
      <c r="A34" s="195" t="s">
        <v>499</v>
      </c>
      <c r="B34" s="197">
        <v>20555.551691000004</v>
      </c>
      <c r="C34" s="197">
        <v>24593.912816000004</v>
      </c>
      <c r="D34" s="197">
        <v>19129.619267000002</v>
      </c>
      <c r="E34" s="197">
        <v>14783.578430000001</v>
      </c>
      <c r="F34" s="197">
        <v>16679.111165000002</v>
      </c>
    </row>
    <row r="35" spans="1:7" ht="29" x14ac:dyDescent="0.35">
      <c r="A35" s="195" t="s">
        <v>500</v>
      </c>
      <c r="B35" s="196">
        <v>11113.534953000002</v>
      </c>
      <c r="C35" s="196">
        <v>10650.406365000001</v>
      </c>
      <c r="D35" s="196">
        <v>11140.506279999996</v>
      </c>
      <c r="E35" s="196">
        <v>11714.758524572835</v>
      </c>
      <c r="F35" s="196">
        <v>10470.158667817223</v>
      </c>
    </row>
    <row r="36" spans="1:7" ht="47.5" x14ac:dyDescent="0.35">
      <c r="A36" s="198" t="s">
        <v>501</v>
      </c>
      <c r="B36" s="199">
        <v>2356.5708800000002</v>
      </c>
      <c r="C36" s="199">
        <v>2456.933822</v>
      </c>
      <c r="D36" s="199">
        <v>2505.0923279999997</v>
      </c>
      <c r="E36" s="199">
        <v>2475.8738549999998</v>
      </c>
      <c r="F36" s="199">
        <v>2009.3590999999999</v>
      </c>
    </row>
    <row r="37" spans="1:7" ht="29" x14ac:dyDescent="0.35">
      <c r="A37" s="198" t="s">
        <v>502</v>
      </c>
      <c r="B37" s="199">
        <v>7851.1039659999997</v>
      </c>
      <c r="C37" s="199">
        <v>7483.9876439999998</v>
      </c>
      <c r="D37" s="199">
        <v>7853.5958080000009</v>
      </c>
      <c r="E37" s="199">
        <v>8529.8923839999989</v>
      </c>
      <c r="F37" s="199">
        <v>7348.0739859999994</v>
      </c>
    </row>
    <row r="38" spans="1:7" ht="29" x14ac:dyDescent="0.35">
      <c r="A38" s="198" t="s">
        <v>503</v>
      </c>
      <c r="B38" s="199">
        <v>18.054939999999998</v>
      </c>
      <c r="C38" s="199">
        <v>18.598796999999998</v>
      </c>
      <c r="D38" s="199">
        <v>17.064475000000002</v>
      </c>
      <c r="E38" s="199">
        <v>15.636361000000001</v>
      </c>
      <c r="F38" s="199">
        <v>14.201468</v>
      </c>
    </row>
    <row r="39" spans="1:7" ht="29" x14ac:dyDescent="0.35">
      <c r="A39" s="198" t="s">
        <v>504</v>
      </c>
      <c r="B39" s="199">
        <v>766.45967700000006</v>
      </c>
      <c r="C39" s="199">
        <v>568.6004519999999</v>
      </c>
      <c r="D39" s="199">
        <v>676.39777200000003</v>
      </c>
      <c r="E39" s="199">
        <v>651.26764700000012</v>
      </c>
      <c r="F39" s="199">
        <v>1063.8334269999998</v>
      </c>
    </row>
    <row r="40" spans="1:7" ht="29" x14ac:dyDescent="0.35">
      <c r="A40" s="198" t="s">
        <v>505</v>
      </c>
      <c r="B40" s="199">
        <v>70.331065999999993</v>
      </c>
      <c r="C40" s="199">
        <v>92.342047999999991</v>
      </c>
      <c r="D40" s="199">
        <v>67.213430000000002</v>
      </c>
      <c r="E40" s="199">
        <v>34.302603999999995</v>
      </c>
      <c r="F40" s="199">
        <v>27.495038000000005</v>
      </c>
    </row>
    <row r="41" spans="1:7" ht="29" x14ac:dyDescent="0.35">
      <c r="A41" s="198" t="s">
        <v>506</v>
      </c>
      <c r="B41" s="199">
        <v>51.014423999999998</v>
      </c>
      <c r="C41" s="199">
        <v>29.943601999999402</v>
      </c>
      <c r="D41" s="199">
        <v>21.142466999996156</v>
      </c>
      <c r="E41" s="199">
        <v>7.7856735728353952</v>
      </c>
      <c r="F41" s="199">
        <v>7.1956488172254556</v>
      </c>
    </row>
    <row r="42" spans="1:7" ht="33" x14ac:dyDescent="0.35">
      <c r="A42" s="195" t="s">
        <v>507</v>
      </c>
      <c r="B42" s="196">
        <v>3522.0231100000005</v>
      </c>
      <c r="C42" s="196">
        <v>6977.0944550000004</v>
      </c>
      <c r="D42" s="196">
        <v>4257.6415246829702</v>
      </c>
      <c r="E42" s="196">
        <v>891.88939699999992</v>
      </c>
      <c r="F42" s="196">
        <v>1578.191167</v>
      </c>
    </row>
    <row r="43" spans="1:7" ht="29" x14ac:dyDescent="0.35">
      <c r="A43" s="200" t="s">
        <v>508</v>
      </c>
      <c r="B43" s="196">
        <v>2257.0179479999997</v>
      </c>
      <c r="C43" s="196">
        <v>2013.361087</v>
      </c>
      <c r="D43" s="196">
        <v>1533.7848993170307</v>
      </c>
      <c r="E43" s="196">
        <v>78.604204999999993</v>
      </c>
      <c r="F43" s="196">
        <v>0</v>
      </c>
    </row>
    <row r="44" spans="1:7" ht="33" x14ac:dyDescent="0.35">
      <c r="A44" s="195" t="s">
        <v>509</v>
      </c>
      <c r="B44" s="196">
        <v>3589.8514689999997</v>
      </c>
      <c r="C44" s="196">
        <v>4892.9883760000002</v>
      </c>
      <c r="D44" s="196">
        <v>2124.2796679999997</v>
      </c>
      <c r="E44" s="196">
        <v>2020.6699199999998</v>
      </c>
      <c r="F44" s="196">
        <v>4558.158273</v>
      </c>
    </row>
    <row r="45" spans="1:7" ht="29" x14ac:dyDescent="0.35">
      <c r="A45" s="195" t="s">
        <v>510</v>
      </c>
      <c r="B45" s="196">
        <v>73.12419100000001</v>
      </c>
      <c r="C45" s="196">
        <v>73.668281000000007</v>
      </c>
      <c r="D45" s="196">
        <v>73.389600000000002</v>
      </c>
      <c r="E45" s="196">
        <v>72.490974000000008</v>
      </c>
      <c r="F45" s="196">
        <v>72.603057000000007</v>
      </c>
    </row>
    <row r="46" spans="1:7" x14ac:dyDescent="0.35">
      <c r="A46" s="208"/>
      <c r="B46" s="209"/>
      <c r="C46" s="209"/>
      <c r="D46" s="209"/>
      <c r="E46" s="209"/>
      <c r="F46" s="209"/>
    </row>
    <row r="47" spans="1:7" ht="33" x14ac:dyDescent="0.35">
      <c r="A47" s="7" t="s">
        <v>512</v>
      </c>
      <c r="B47" s="203">
        <f t="shared" ref="B47:E47" si="1">B36+B37+B38+B40+B41</f>
        <v>10347.075276000001</v>
      </c>
      <c r="C47" s="203">
        <f t="shared" si="1"/>
        <v>10081.805913</v>
      </c>
      <c r="D47" s="203">
        <f t="shared" si="1"/>
        <v>10464.108507999996</v>
      </c>
      <c r="E47" s="203">
        <f t="shared" si="1"/>
        <v>11063.490877572835</v>
      </c>
      <c r="F47" s="203">
        <f>F36+F37+F38+F40+F41</f>
        <v>9406.3252408172229</v>
      </c>
    </row>
    <row r="48" spans="1:7" x14ac:dyDescent="0.35">
      <c r="B48" s="210"/>
      <c r="C48" s="201"/>
      <c r="D48" s="201"/>
      <c r="E48" s="201"/>
    </row>
    <row r="49" spans="1:5" x14ac:dyDescent="0.35">
      <c r="B49" s="204"/>
      <c r="C49" s="211"/>
      <c r="D49" s="211"/>
      <c r="E49" s="211"/>
    </row>
    <row r="50" spans="1:5" ht="65.25" customHeight="1" x14ac:dyDescent="0.35">
      <c r="A50" s="669" t="s">
        <v>513</v>
      </c>
      <c r="B50" s="669"/>
      <c r="C50" s="669"/>
      <c r="D50" s="669"/>
      <c r="E50" s="669"/>
    </row>
    <row r="51" spans="1:5" ht="21.75" customHeight="1" x14ac:dyDescent="0.35">
      <c r="A51" s="721" t="s">
        <v>514</v>
      </c>
      <c r="B51" s="721"/>
      <c r="C51" s="721"/>
      <c r="D51" s="721"/>
      <c r="E51" s="721"/>
    </row>
    <row r="52" spans="1:5" ht="23.25" customHeight="1" x14ac:dyDescent="0.35">
      <c r="A52" s="722" t="s">
        <v>515</v>
      </c>
      <c r="B52" s="722"/>
      <c r="C52" s="722"/>
      <c r="D52" s="722"/>
      <c r="E52" s="722"/>
    </row>
    <row r="53" spans="1:5" ht="20.25" customHeight="1" x14ac:dyDescent="0.35">
      <c r="A53" s="723" t="s">
        <v>516</v>
      </c>
      <c r="B53" s="723"/>
      <c r="C53" s="723"/>
      <c r="D53" s="723"/>
      <c r="E53" s="723"/>
    </row>
    <row r="54" spans="1:5" ht="69" customHeight="1" x14ac:dyDescent="0.35">
      <c r="A54" s="715" t="s">
        <v>517</v>
      </c>
      <c r="B54" s="715"/>
      <c r="C54" s="715"/>
      <c r="D54" s="715"/>
      <c r="E54" s="715"/>
    </row>
    <row r="55" spans="1:5" ht="47.25" customHeight="1" x14ac:dyDescent="0.35">
      <c r="A55" s="716" t="s">
        <v>518</v>
      </c>
      <c r="B55" s="716"/>
      <c r="C55" s="716"/>
      <c r="D55" s="716"/>
      <c r="E55" s="716"/>
    </row>
    <row r="56" spans="1:5" ht="46.5" customHeight="1" x14ac:dyDescent="0.35">
      <c r="A56" s="716" t="s">
        <v>519</v>
      </c>
      <c r="B56" s="716"/>
      <c r="C56" s="716"/>
      <c r="D56" s="716"/>
      <c r="E56" s="716"/>
    </row>
  </sheetData>
  <mergeCells count="9">
    <mergeCell ref="A54:E54"/>
    <mergeCell ref="A55:E55"/>
    <mergeCell ref="A56:E56"/>
    <mergeCell ref="B4:F4"/>
    <mergeCell ref="B27:F27"/>
    <mergeCell ref="A50:E50"/>
    <mergeCell ref="A51:E51"/>
    <mergeCell ref="A52:E52"/>
    <mergeCell ref="A53:E5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83966-D0EB-44A0-8FBB-FEA60A93987A}">
  <dimension ref="A1:M31"/>
  <sheetViews>
    <sheetView topLeftCell="A10" workbookViewId="0">
      <selection activeCell="K7" sqref="K7"/>
    </sheetView>
  </sheetViews>
  <sheetFormatPr defaultColWidth="9.1796875" defaultRowHeight="14.5" x14ac:dyDescent="0.35"/>
  <cols>
    <col min="1" max="1" width="35.453125" style="18" customWidth="1"/>
    <col min="2" max="2" width="11.54296875" style="18" customWidth="1"/>
    <col min="3" max="3" width="12.54296875" style="18" customWidth="1"/>
    <col min="4" max="4" width="12.81640625" style="18" customWidth="1"/>
    <col min="5" max="6" width="12.453125" style="18" customWidth="1"/>
    <col min="7" max="7" width="12.54296875" style="18" customWidth="1"/>
    <col min="8" max="8" width="12.26953125" style="18" customWidth="1"/>
    <col min="9" max="9" width="14.81640625" style="18" customWidth="1"/>
    <col min="10" max="10" width="16.7265625" style="18" bestFit="1" customWidth="1"/>
    <col min="11" max="11" width="13.1796875" style="18" bestFit="1" customWidth="1"/>
    <col min="12" max="12" width="15.26953125" style="18" bestFit="1" customWidth="1"/>
    <col min="13" max="13" width="15.1796875" style="18" bestFit="1" customWidth="1"/>
    <col min="14" max="16384" width="9.1796875" style="18"/>
  </cols>
  <sheetData>
    <row r="1" spans="1:13" x14ac:dyDescent="0.35">
      <c r="A1" s="212" t="s">
        <v>520</v>
      </c>
    </row>
    <row r="2" spans="1:13" x14ac:dyDescent="0.35">
      <c r="A2" s="18" t="s">
        <v>521</v>
      </c>
    </row>
    <row r="3" spans="1:13" ht="92" x14ac:dyDescent="0.35">
      <c r="A3" s="194" t="s">
        <v>522</v>
      </c>
      <c r="B3" s="213" t="s">
        <v>523</v>
      </c>
      <c r="C3" s="213" t="s">
        <v>524</v>
      </c>
      <c r="D3" s="213" t="s">
        <v>525</v>
      </c>
      <c r="E3" s="213" t="s">
        <v>526</v>
      </c>
      <c r="F3" s="213" t="s">
        <v>527</v>
      </c>
      <c r="G3" s="213" t="s">
        <v>528</v>
      </c>
      <c r="H3" s="213" t="s">
        <v>529</v>
      </c>
      <c r="I3" s="213" t="s">
        <v>530</v>
      </c>
      <c r="J3" s="213" t="s">
        <v>531</v>
      </c>
      <c r="K3" s="213" t="s">
        <v>532</v>
      </c>
      <c r="L3" s="213" t="s">
        <v>533</v>
      </c>
      <c r="M3" s="213" t="s">
        <v>534</v>
      </c>
    </row>
    <row r="4" spans="1:13" ht="43.5" x14ac:dyDescent="0.35">
      <c r="A4" s="195" t="s">
        <v>494</v>
      </c>
      <c r="B4" s="214">
        <v>773.59889834235003</v>
      </c>
      <c r="C4" s="214">
        <v>789.17205282969996</v>
      </c>
      <c r="D4" s="214">
        <v>745.38672887227597</v>
      </c>
      <c r="E4" s="214">
        <v>761.77988155863113</v>
      </c>
      <c r="F4" s="214">
        <v>782.62827174856488</v>
      </c>
      <c r="G4" s="214">
        <v>752.69608432472012</v>
      </c>
      <c r="H4" s="214">
        <v>754.83343703636399</v>
      </c>
      <c r="I4" s="214">
        <v>755.19195992035202</v>
      </c>
      <c r="J4" s="214">
        <v>744.97955869727991</v>
      </c>
      <c r="K4" s="214">
        <v>770.20662817032792</v>
      </c>
      <c r="L4" s="214">
        <v>775.3568321817761</v>
      </c>
      <c r="M4" s="214">
        <v>749.24657118158405</v>
      </c>
    </row>
    <row r="5" spans="1:13" ht="62" x14ac:dyDescent="0.35">
      <c r="A5" s="195" t="s">
        <v>535</v>
      </c>
      <c r="B5" s="214">
        <v>1938.921609</v>
      </c>
      <c r="C5" s="214">
        <v>1726.7617819999998</v>
      </c>
      <c r="D5" s="214">
        <v>1975.819949</v>
      </c>
      <c r="E5" s="214">
        <v>1832.2672600000001</v>
      </c>
      <c r="F5" s="214">
        <v>2007.43481</v>
      </c>
      <c r="G5" s="214">
        <v>2007.3447549999999</v>
      </c>
      <c r="H5" s="214">
        <v>2148.9556469999998</v>
      </c>
      <c r="I5" s="214">
        <v>2275.4834419999997</v>
      </c>
      <c r="J5" s="214">
        <v>2123.0499129999998</v>
      </c>
      <c r="K5" s="214">
        <v>2272.732027</v>
      </c>
      <c r="L5" s="214">
        <v>2291.8780339999998</v>
      </c>
      <c r="M5" s="214">
        <v>2502.5117359999999</v>
      </c>
    </row>
    <row r="6" spans="1:13" ht="33" x14ac:dyDescent="0.35">
      <c r="A6" s="195" t="s">
        <v>536</v>
      </c>
      <c r="B6" s="214">
        <v>8212.0135150000006</v>
      </c>
      <c r="C6" s="214">
        <v>8093.0665669999998</v>
      </c>
      <c r="D6" s="214">
        <v>10789.153802000001</v>
      </c>
      <c r="E6" s="214">
        <v>9621.5077410000013</v>
      </c>
      <c r="F6" s="214">
        <v>11119.400011</v>
      </c>
      <c r="G6" s="214">
        <v>9759.7070410000015</v>
      </c>
      <c r="H6" s="214">
        <v>10880.301782999999</v>
      </c>
      <c r="I6" s="214">
        <v>11469.646664999998</v>
      </c>
      <c r="J6" s="214">
        <v>10951.788131000001</v>
      </c>
      <c r="K6" s="214">
        <v>13091.260624</v>
      </c>
      <c r="L6" s="214">
        <v>7478.827432</v>
      </c>
      <c r="M6" s="214">
        <v>6526.3463890000003</v>
      </c>
    </row>
    <row r="7" spans="1:13" ht="43.5" x14ac:dyDescent="0.35">
      <c r="A7" s="195" t="s">
        <v>497</v>
      </c>
      <c r="B7" s="214">
        <v>0</v>
      </c>
      <c r="C7" s="214">
        <v>0</v>
      </c>
      <c r="D7" s="214">
        <v>0</v>
      </c>
      <c r="E7" s="214">
        <v>0</v>
      </c>
      <c r="F7" s="214">
        <v>0</v>
      </c>
      <c r="G7" s="214">
        <v>0</v>
      </c>
      <c r="H7" s="214">
        <v>0</v>
      </c>
      <c r="I7" s="214">
        <v>0</v>
      </c>
      <c r="J7" s="214">
        <v>0</v>
      </c>
      <c r="K7" s="214">
        <v>0</v>
      </c>
      <c r="L7" s="214">
        <v>0</v>
      </c>
      <c r="M7" s="214">
        <v>0</v>
      </c>
    </row>
    <row r="8" spans="1:13" ht="62" x14ac:dyDescent="0.35">
      <c r="A8" s="195" t="s">
        <v>537</v>
      </c>
      <c r="B8" s="214">
        <v>12055.165442</v>
      </c>
      <c r="C8" s="214">
        <v>6805.8167170000006</v>
      </c>
      <c r="D8" s="214">
        <v>3249.783915</v>
      </c>
      <c r="E8" s="214">
        <v>575.47921800000006</v>
      </c>
      <c r="F8" s="214">
        <v>20.858080999999999</v>
      </c>
      <c r="G8" s="214">
        <v>26.586937000000002</v>
      </c>
      <c r="H8" s="214">
        <v>13.115492</v>
      </c>
      <c r="I8" s="214">
        <v>23.191476999999999</v>
      </c>
      <c r="J8" s="214">
        <v>190.58020099999999</v>
      </c>
      <c r="K8" s="214">
        <v>140.03555700000001</v>
      </c>
      <c r="L8" s="214">
        <v>3720.8539539999997</v>
      </c>
      <c r="M8" s="214">
        <v>8089.9294529999997</v>
      </c>
    </row>
    <row r="9" spans="1:13" ht="58" x14ac:dyDescent="0.35">
      <c r="A9" s="195" t="s">
        <v>499</v>
      </c>
      <c r="B9" s="215">
        <v>22979.69946434235</v>
      </c>
      <c r="C9" s="215">
        <v>17414.817118829702</v>
      </c>
      <c r="D9" s="215">
        <v>16760.144394872277</v>
      </c>
      <c r="E9" s="215">
        <v>12791.034100558632</v>
      </c>
      <c r="F9" s="215">
        <v>13930.321173748565</v>
      </c>
      <c r="G9" s="215">
        <v>12546.334817324721</v>
      </c>
      <c r="H9" s="215">
        <v>13797.206359036363</v>
      </c>
      <c r="I9" s="215">
        <v>14523.513543920351</v>
      </c>
      <c r="J9" s="215">
        <v>14010.397803697282</v>
      </c>
      <c r="K9" s="215">
        <v>16274.234836170328</v>
      </c>
      <c r="L9" s="215">
        <v>14266.916252181776</v>
      </c>
      <c r="M9" s="215">
        <v>17868.034149181585</v>
      </c>
    </row>
    <row r="10" spans="1:13" ht="58" x14ac:dyDescent="0.35">
      <c r="A10" s="195" t="s">
        <v>538</v>
      </c>
      <c r="B10" s="214">
        <v>17723.03441151265</v>
      </c>
      <c r="C10" s="214">
        <v>13847.946389957424</v>
      </c>
      <c r="D10" s="214">
        <v>13618.069148313642</v>
      </c>
      <c r="E10" s="214">
        <v>9651.2825608100666</v>
      </c>
      <c r="F10" s="214">
        <v>5361.9463124238446</v>
      </c>
      <c r="G10" s="214">
        <v>4875.7820072883569</v>
      </c>
      <c r="H10" s="214">
        <v>5169.7075661160115</v>
      </c>
      <c r="I10" s="214">
        <v>4631.4816350000001</v>
      </c>
      <c r="J10" s="214">
        <v>5417.7845225269512</v>
      </c>
      <c r="K10" s="214">
        <v>6873.2957949885522</v>
      </c>
      <c r="L10" s="214">
        <v>10841.110279000193</v>
      </c>
      <c r="M10" s="214">
        <v>13714.735408269495</v>
      </c>
    </row>
    <row r="11" spans="1:13" ht="76.5" x14ac:dyDescent="0.35">
      <c r="A11" s="198" t="s">
        <v>539</v>
      </c>
      <c r="B11" s="216">
        <v>2622.0889070000003</v>
      </c>
      <c r="C11" s="216">
        <v>2281.4004719999998</v>
      </c>
      <c r="D11" s="216">
        <v>1766.0859680000001</v>
      </c>
      <c r="E11" s="216">
        <v>1669.9324430000001</v>
      </c>
      <c r="F11" s="216">
        <v>1414.5049439999998</v>
      </c>
      <c r="G11" s="216">
        <v>1471.3537220000003</v>
      </c>
      <c r="H11" s="216">
        <v>1933.6171839999997</v>
      </c>
      <c r="I11" s="216">
        <v>1411.4785710000001</v>
      </c>
      <c r="J11" s="216">
        <v>1465.971317</v>
      </c>
      <c r="K11" s="216">
        <v>1247.75684</v>
      </c>
      <c r="L11" s="216">
        <v>1897.6562549999999</v>
      </c>
      <c r="M11" s="216">
        <v>1913.7233430000001</v>
      </c>
    </row>
    <row r="12" spans="1:13" ht="43.5" x14ac:dyDescent="0.35">
      <c r="A12" s="198" t="s">
        <v>502</v>
      </c>
      <c r="B12" s="216">
        <v>14214.825611</v>
      </c>
      <c r="C12" s="216">
        <v>10748.728685</v>
      </c>
      <c r="D12" s="216">
        <v>10944.327213999999</v>
      </c>
      <c r="E12" s="216">
        <v>7165.7849720000004</v>
      </c>
      <c r="F12" s="216">
        <v>3019.4630790000001</v>
      </c>
      <c r="G12" s="216">
        <v>2445.8114530000003</v>
      </c>
      <c r="H12" s="216">
        <v>2200.104855</v>
      </c>
      <c r="I12" s="216">
        <v>2130.0718700000002</v>
      </c>
      <c r="J12" s="216">
        <v>2936.1033320000001</v>
      </c>
      <c r="K12" s="216">
        <v>4524.6773350000003</v>
      </c>
      <c r="L12" s="216">
        <v>7775.9698959999996</v>
      </c>
      <c r="M12" s="216">
        <v>10498.778586999999</v>
      </c>
    </row>
    <row r="13" spans="1:13" ht="58" x14ac:dyDescent="0.35">
      <c r="A13" s="198" t="s">
        <v>540</v>
      </c>
      <c r="B13" s="216">
        <v>16.717157999999998</v>
      </c>
      <c r="C13" s="216">
        <v>15.564618000000001</v>
      </c>
      <c r="D13" s="216">
        <v>16.101534999999998</v>
      </c>
      <c r="E13" s="216">
        <v>14.713610000000001</v>
      </c>
      <c r="F13" s="216">
        <v>9.9400149999999989</v>
      </c>
      <c r="G13" s="216">
        <v>9.0598970000000012</v>
      </c>
      <c r="H13" s="216">
        <v>8.2192769999999999</v>
      </c>
      <c r="I13" s="216">
        <v>10.085519</v>
      </c>
      <c r="J13" s="216">
        <v>11.04548</v>
      </c>
      <c r="K13" s="216">
        <v>9.6278349999999993</v>
      </c>
      <c r="L13" s="216">
        <v>13.038233</v>
      </c>
      <c r="M13" s="216">
        <v>15.216847</v>
      </c>
    </row>
    <row r="14" spans="1:13" ht="29" x14ac:dyDescent="0.35">
      <c r="A14" s="198" t="s">
        <v>504</v>
      </c>
      <c r="B14" s="216">
        <v>842.38925699999993</v>
      </c>
      <c r="C14" s="216">
        <v>753.46994900000004</v>
      </c>
      <c r="D14" s="216">
        <v>846.76990499999999</v>
      </c>
      <c r="E14" s="216">
        <v>764.45753999999999</v>
      </c>
      <c r="F14" s="216">
        <v>888.56541099999993</v>
      </c>
      <c r="G14" s="216">
        <v>914.52533299999993</v>
      </c>
      <c r="H14" s="216">
        <v>1009.427231</v>
      </c>
      <c r="I14" s="216">
        <v>1067.3421939999998</v>
      </c>
      <c r="J14" s="216">
        <v>970.32883700000002</v>
      </c>
      <c r="K14" s="216">
        <v>1064.088951</v>
      </c>
      <c r="L14" s="216">
        <v>1132.7859210000001</v>
      </c>
      <c r="M14" s="216">
        <v>1262.8638040000001</v>
      </c>
    </row>
    <row r="15" spans="1:13" ht="29" x14ac:dyDescent="0.35">
      <c r="A15" s="198" t="s">
        <v>505</v>
      </c>
      <c r="B15" s="216">
        <v>37.053233999999996</v>
      </c>
      <c r="C15" s="216">
        <v>30.854123000000001</v>
      </c>
      <c r="D15" s="216">
        <v>31.371162000000002</v>
      </c>
      <c r="E15" s="216">
        <v>29.580741000000003</v>
      </c>
      <c r="F15" s="216">
        <v>27.621175000000001</v>
      </c>
      <c r="G15" s="216">
        <v>25.723787999999999</v>
      </c>
      <c r="H15" s="216">
        <v>17.096190999999997</v>
      </c>
      <c r="I15" s="216">
        <v>9.1977360000000008</v>
      </c>
      <c r="J15" s="216">
        <v>12.570478</v>
      </c>
      <c r="K15" s="216">
        <v>32.155338999999998</v>
      </c>
      <c r="L15" s="216">
        <v>20.399686000000003</v>
      </c>
      <c r="M15" s="216">
        <v>22.471125000000001</v>
      </c>
    </row>
    <row r="16" spans="1:13" ht="29" x14ac:dyDescent="0.35">
      <c r="A16" s="198" t="s">
        <v>506</v>
      </c>
      <c r="B16" s="216">
        <v>-10.039755487349987</v>
      </c>
      <c r="C16" s="216">
        <v>17.928542957424046</v>
      </c>
      <c r="D16" s="216">
        <v>13.413364313644886</v>
      </c>
      <c r="E16" s="216">
        <v>6.8132548100661046</v>
      </c>
      <c r="F16" s="216">
        <v>1.8516884238449336</v>
      </c>
      <c r="G16" s="216">
        <v>9.3078142883560666</v>
      </c>
      <c r="H16" s="216">
        <v>1.2428281160119772</v>
      </c>
      <c r="I16" s="216">
        <v>3.3057449999999999</v>
      </c>
      <c r="J16" s="216">
        <v>21.765078526952031</v>
      </c>
      <c r="K16" s="216">
        <v>-5.0105050114481449</v>
      </c>
      <c r="L16" s="216">
        <v>1.2602880001920462</v>
      </c>
      <c r="M16" s="216">
        <v>1.681702269495964</v>
      </c>
    </row>
    <row r="17" spans="1:13" ht="33" x14ac:dyDescent="0.35">
      <c r="A17" s="195" t="s">
        <v>541</v>
      </c>
      <c r="B17" s="214">
        <v>4467.4930000000004</v>
      </c>
      <c r="C17" s="214">
        <v>2821.4839999999999</v>
      </c>
      <c r="D17" s="214">
        <v>2067.6819999999998</v>
      </c>
      <c r="E17" s="214">
        <v>1096.8900000000001</v>
      </c>
      <c r="F17" s="214">
        <v>784.78800000000001</v>
      </c>
      <c r="G17" s="214">
        <v>105.07299999999999</v>
      </c>
      <c r="H17" s="214">
        <v>6.3689999999999998</v>
      </c>
      <c r="I17" s="214">
        <v>514.43899999999996</v>
      </c>
      <c r="J17" s="214">
        <v>107.977</v>
      </c>
      <c r="K17" s="214">
        <v>310.73500000000001</v>
      </c>
      <c r="L17" s="214">
        <v>1412.0719999999999</v>
      </c>
      <c r="M17" s="214">
        <v>3375.1930000000002</v>
      </c>
    </row>
    <row r="18" spans="1:13" ht="29" x14ac:dyDescent="0.35">
      <c r="A18" s="200" t="s">
        <v>508</v>
      </c>
      <c r="B18" s="214">
        <v>0</v>
      </c>
      <c r="C18" s="214">
        <v>0</v>
      </c>
      <c r="D18" s="214">
        <v>0</v>
      </c>
      <c r="E18" s="214">
        <v>0</v>
      </c>
      <c r="F18" s="214">
        <v>0</v>
      </c>
      <c r="G18" s="214">
        <v>0</v>
      </c>
      <c r="H18" s="214">
        <v>0</v>
      </c>
      <c r="I18" s="214">
        <v>0</v>
      </c>
      <c r="J18" s="214">
        <v>0</v>
      </c>
      <c r="K18" s="214">
        <v>0</v>
      </c>
      <c r="L18" s="214">
        <v>0</v>
      </c>
      <c r="M18" s="214">
        <v>0</v>
      </c>
    </row>
    <row r="19" spans="1:13" ht="47.5" x14ac:dyDescent="0.35">
      <c r="A19" s="195" t="s">
        <v>542</v>
      </c>
      <c r="B19" s="214">
        <v>0</v>
      </c>
      <c r="C19" s="214">
        <v>0</v>
      </c>
      <c r="D19" s="214">
        <v>312.61336499999999</v>
      </c>
      <c r="E19" s="214">
        <v>1260.233268</v>
      </c>
      <c r="F19" s="214">
        <v>7030.8907770000005</v>
      </c>
      <c r="G19" s="214">
        <v>6810.6463729999996</v>
      </c>
      <c r="H19" s="214">
        <v>7865.937833</v>
      </c>
      <c r="I19" s="214">
        <v>8636.1284839999989</v>
      </c>
      <c r="J19" s="214">
        <v>7714.4296530000011</v>
      </c>
      <c r="K19" s="214">
        <v>8314.8472090000014</v>
      </c>
      <c r="L19" s="214">
        <v>1264.487402</v>
      </c>
      <c r="M19" s="214">
        <v>0.76367600000000002</v>
      </c>
    </row>
    <row r="20" spans="1:13" ht="29" x14ac:dyDescent="0.35">
      <c r="A20" s="195" t="s">
        <v>510</v>
      </c>
      <c r="B20" s="214">
        <v>789.17205282969996</v>
      </c>
      <c r="C20" s="214">
        <v>745.38672887227597</v>
      </c>
      <c r="D20" s="214">
        <v>761.77988155863113</v>
      </c>
      <c r="E20" s="214">
        <v>782.62827174856488</v>
      </c>
      <c r="F20" s="214">
        <v>752.69608432472012</v>
      </c>
      <c r="G20" s="214">
        <v>754.83343703636399</v>
      </c>
      <c r="H20" s="214">
        <v>755.19195992035202</v>
      </c>
      <c r="I20" s="214">
        <v>744.97949303310008</v>
      </c>
      <c r="J20" s="214">
        <v>770.20662817032792</v>
      </c>
      <c r="K20" s="214">
        <v>775.3568321817761</v>
      </c>
      <c r="L20" s="214">
        <v>749.24657118158405</v>
      </c>
      <c r="M20" s="214">
        <v>777.34206491208795</v>
      </c>
    </row>
    <row r="21" spans="1:13" x14ac:dyDescent="0.35">
      <c r="B21" s="217"/>
      <c r="C21" s="217"/>
      <c r="D21" s="217"/>
      <c r="E21" s="217"/>
      <c r="F21" s="217"/>
      <c r="G21" s="217"/>
      <c r="H21" s="217"/>
      <c r="I21" s="217"/>
      <c r="J21" s="217"/>
      <c r="K21" s="217"/>
      <c r="L21" s="217"/>
      <c r="M21" s="217"/>
    </row>
    <row r="22" spans="1:13" ht="33" x14ac:dyDescent="0.35">
      <c r="A22" s="195" t="s">
        <v>543</v>
      </c>
      <c r="B22" s="218">
        <f>B11+B12+B13+B15+B16</f>
        <v>16880.645154512651</v>
      </c>
      <c r="C22" s="218">
        <f t="shared" ref="C22:M22" si="0">C11+C12+C13+C15+C16</f>
        <v>13094.476440957424</v>
      </c>
      <c r="D22" s="218">
        <f t="shared" si="0"/>
        <v>12771.299243313642</v>
      </c>
      <c r="E22" s="218">
        <f t="shared" si="0"/>
        <v>8886.8250208100671</v>
      </c>
      <c r="F22" s="218">
        <f t="shared" si="0"/>
        <v>4473.380901423845</v>
      </c>
      <c r="G22" s="218">
        <f t="shared" si="0"/>
        <v>3961.2566742883564</v>
      </c>
      <c r="H22" s="218">
        <f t="shared" si="0"/>
        <v>4160.2803351160119</v>
      </c>
      <c r="I22" s="218">
        <f t="shared" si="0"/>
        <v>3564.1394410000007</v>
      </c>
      <c r="J22" s="218">
        <f t="shared" si="0"/>
        <v>4447.4556855269511</v>
      </c>
      <c r="K22" s="218">
        <f t="shared" si="0"/>
        <v>5809.2068439885525</v>
      </c>
      <c r="L22" s="218">
        <f t="shared" si="0"/>
        <v>9708.3243580001927</v>
      </c>
      <c r="M22" s="218">
        <f t="shared" si="0"/>
        <v>12451.871604269494</v>
      </c>
    </row>
    <row r="23" spans="1:13" x14ac:dyDescent="0.35">
      <c r="A23" s="209"/>
      <c r="B23" s="209"/>
      <c r="C23" s="209"/>
      <c r="D23" s="209"/>
      <c r="E23" s="209"/>
      <c r="F23" s="209"/>
      <c r="G23" s="209"/>
      <c r="H23" s="209"/>
      <c r="I23" s="209"/>
      <c r="J23" s="209"/>
      <c r="K23" s="209"/>
      <c r="L23" s="209"/>
      <c r="M23" s="209"/>
    </row>
    <row r="24" spans="1:13" ht="73.150000000000006" customHeight="1" x14ac:dyDescent="0.35">
      <c r="A24" s="712" t="s">
        <v>544</v>
      </c>
      <c r="B24" s="712"/>
      <c r="C24" s="712"/>
      <c r="D24" s="712"/>
      <c r="E24" s="712"/>
      <c r="F24" s="712"/>
      <c r="G24" s="712"/>
      <c r="H24" s="712"/>
      <c r="I24" s="712"/>
      <c r="J24" s="712"/>
      <c r="K24" s="712"/>
      <c r="L24" s="712"/>
      <c r="M24" s="712"/>
    </row>
    <row r="25" spans="1:13" ht="15" customHeight="1" x14ac:dyDescent="0.35">
      <c r="A25" s="721" t="s">
        <v>545</v>
      </c>
      <c r="B25" s="721"/>
      <c r="C25" s="721"/>
      <c r="D25" s="721"/>
      <c r="E25" s="721"/>
      <c r="F25" s="721"/>
      <c r="G25" s="721"/>
      <c r="H25" s="721"/>
      <c r="I25" s="721"/>
      <c r="J25" s="721"/>
      <c r="K25" s="721"/>
      <c r="L25" s="721"/>
      <c r="M25" s="721"/>
    </row>
    <row r="26" spans="1:13" ht="15" customHeight="1" x14ac:dyDescent="0.35">
      <c r="A26" s="721" t="s">
        <v>515</v>
      </c>
      <c r="B26" s="721"/>
      <c r="C26" s="721"/>
      <c r="D26" s="721"/>
      <c r="E26" s="721"/>
      <c r="F26" s="721"/>
      <c r="G26" s="721"/>
      <c r="H26" s="721"/>
      <c r="I26" s="721"/>
      <c r="J26" s="721"/>
      <c r="K26" s="721"/>
      <c r="L26" s="721"/>
      <c r="M26" s="721"/>
    </row>
    <row r="27" spans="1:13" ht="15" customHeight="1" x14ac:dyDescent="0.35">
      <c r="A27" s="669" t="s">
        <v>546</v>
      </c>
      <c r="B27" s="669"/>
      <c r="C27" s="669"/>
      <c r="D27" s="669"/>
      <c r="E27" s="669"/>
      <c r="F27" s="669"/>
      <c r="G27" s="669"/>
      <c r="H27" s="669"/>
      <c r="I27" s="669"/>
      <c r="J27" s="669"/>
      <c r="K27" s="669"/>
      <c r="L27" s="669"/>
      <c r="M27" s="669"/>
    </row>
    <row r="28" spans="1:13" ht="58.5" customHeight="1" x14ac:dyDescent="0.35">
      <c r="A28" s="676" t="s">
        <v>547</v>
      </c>
      <c r="B28" s="676"/>
      <c r="C28" s="676"/>
      <c r="D28" s="676"/>
      <c r="E28" s="676"/>
      <c r="F28" s="676"/>
      <c r="G28" s="676"/>
      <c r="H28" s="676"/>
      <c r="I28" s="676"/>
      <c r="J28" s="676"/>
      <c r="K28" s="676"/>
      <c r="L28" s="676"/>
      <c r="M28" s="676"/>
    </row>
    <row r="29" spans="1:13" ht="37.5" customHeight="1" x14ac:dyDescent="0.35">
      <c r="A29" s="724" t="s">
        <v>548</v>
      </c>
      <c r="B29" s="724"/>
      <c r="C29" s="724"/>
      <c r="D29" s="724"/>
      <c r="E29" s="724"/>
      <c r="F29" s="724"/>
      <c r="G29" s="724"/>
      <c r="H29" s="724"/>
      <c r="I29" s="724"/>
      <c r="J29" s="724"/>
      <c r="K29" s="724"/>
      <c r="L29" s="724"/>
      <c r="M29" s="724"/>
    </row>
    <row r="30" spans="1:13" ht="47.25" customHeight="1" x14ac:dyDescent="0.35">
      <c r="A30" s="724" t="s">
        <v>549</v>
      </c>
      <c r="B30" s="724"/>
      <c r="C30" s="724"/>
      <c r="D30" s="724"/>
      <c r="E30" s="724"/>
      <c r="F30" s="724"/>
      <c r="G30" s="724"/>
      <c r="H30" s="724"/>
      <c r="I30" s="724"/>
      <c r="J30" s="724"/>
      <c r="K30" s="724"/>
      <c r="L30" s="724"/>
      <c r="M30" s="724"/>
    </row>
    <row r="31" spans="1:13" ht="16.5" x14ac:dyDescent="0.35">
      <c r="A31" s="725" t="s">
        <v>550</v>
      </c>
      <c r="B31" s="725"/>
      <c r="C31" s="725"/>
      <c r="D31" s="725"/>
      <c r="E31" s="725"/>
      <c r="F31" s="725"/>
      <c r="G31" s="725"/>
      <c r="H31" s="725"/>
      <c r="I31" s="725"/>
      <c r="J31" s="725"/>
      <c r="K31" s="725"/>
      <c r="L31" s="725"/>
      <c r="M31" s="725"/>
    </row>
  </sheetData>
  <mergeCells count="8">
    <mergeCell ref="A30:M30"/>
    <mergeCell ref="A31:M31"/>
    <mergeCell ref="A24:M24"/>
    <mergeCell ref="A25:M25"/>
    <mergeCell ref="A26:M26"/>
    <mergeCell ref="A27:M27"/>
    <mergeCell ref="A28:M28"/>
    <mergeCell ref="A29:M29"/>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30B62-FBAB-41D2-9227-4A7801CF8692}">
  <dimension ref="A1:E53"/>
  <sheetViews>
    <sheetView workbookViewId="0">
      <selection activeCell="D28" sqref="D28"/>
    </sheetView>
  </sheetViews>
  <sheetFormatPr defaultColWidth="9.1796875" defaultRowHeight="14.5" x14ac:dyDescent="0.35"/>
  <cols>
    <col min="1" max="1" width="87.1796875" style="1" customWidth="1"/>
    <col min="2" max="16384" width="9.1796875" style="1"/>
  </cols>
  <sheetData>
    <row r="1" spans="1:5" x14ac:dyDescent="0.35">
      <c r="A1" s="109" t="s">
        <v>551</v>
      </c>
    </row>
    <row r="2" spans="1:5" x14ac:dyDescent="0.35">
      <c r="A2" s="219" t="s">
        <v>552</v>
      </c>
    </row>
    <row r="4" spans="1:5" ht="15" thickBot="1" x14ac:dyDescent="0.4"/>
    <row r="5" spans="1:5" ht="16.5" thickBot="1" x14ac:dyDescent="0.4">
      <c r="B5" s="220" t="s">
        <v>553</v>
      </c>
      <c r="C5" s="220" t="s">
        <v>554</v>
      </c>
      <c r="D5" s="220" t="s">
        <v>555</v>
      </c>
      <c r="E5" s="220" t="s">
        <v>556</v>
      </c>
    </row>
    <row r="6" spans="1:5" ht="15" customHeight="1" x14ac:dyDescent="0.35">
      <c r="A6" s="221" t="s">
        <v>557</v>
      </c>
      <c r="B6" s="726" t="s">
        <v>558</v>
      </c>
      <c r="C6" s="727"/>
      <c r="D6" s="727"/>
      <c r="E6" s="727"/>
    </row>
    <row r="7" spans="1:5" x14ac:dyDescent="0.35">
      <c r="A7" s="222" t="s">
        <v>559</v>
      </c>
      <c r="B7" s="223">
        <v>55607.4</v>
      </c>
      <c r="C7" s="223">
        <v>55280.700000000004</v>
      </c>
      <c r="D7" s="223">
        <v>49337.099999999991</v>
      </c>
      <c r="E7" s="223">
        <v>48400.2</v>
      </c>
    </row>
    <row r="8" spans="1:5" x14ac:dyDescent="0.35">
      <c r="A8" s="224" t="s">
        <v>560</v>
      </c>
      <c r="B8" s="223">
        <v>408273.3</v>
      </c>
      <c r="C8" s="223">
        <v>277493.40000000002</v>
      </c>
      <c r="D8" s="223">
        <v>261556.19999999998</v>
      </c>
      <c r="E8" s="223">
        <v>327941.09999999998</v>
      </c>
    </row>
    <row r="9" spans="1:5" x14ac:dyDescent="0.35">
      <c r="A9" s="224" t="s">
        <v>561</v>
      </c>
      <c r="B9" s="223">
        <v>0</v>
      </c>
      <c r="C9" s="223">
        <v>0</v>
      </c>
      <c r="D9" s="223">
        <v>0</v>
      </c>
      <c r="E9" s="223">
        <v>0</v>
      </c>
    </row>
    <row r="10" spans="1:5" x14ac:dyDescent="0.35">
      <c r="A10" s="224" t="s">
        <v>562</v>
      </c>
      <c r="B10" s="223">
        <v>0</v>
      </c>
      <c r="C10" s="223">
        <v>0</v>
      </c>
      <c r="D10" s="223">
        <v>0</v>
      </c>
      <c r="E10" s="223"/>
    </row>
    <row r="11" spans="1:5" x14ac:dyDescent="0.35">
      <c r="A11" s="224" t="s">
        <v>563</v>
      </c>
      <c r="B11" s="225">
        <v>-109496.7</v>
      </c>
      <c r="C11" s="225">
        <v>34173</v>
      </c>
      <c r="D11" s="225">
        <v>78281.100000000006</v>
      </c>
      <c r="E11" s="225">
        <v>-46490.399999999994</v>
      </c>
    </row>
    <row r="12" spans="1:5" ht="16.5" x14ac:dyDescent="0.35">
      <c r="A12" s="222" t="s">
        <v>564</v>
      </c>
      <c r="B12" s="225">
        <v>354384</v>
      </c>
      <c r="C12" s="225">
        <v>366947.10000000003</v>
      </c>
      <c r="D12" s="225">
        <v>389174.4</v>
      </c>
      <c r="E12" s="225">
        <v>330435</v>
      </c>
    </row>
    <row r="13" spans="1:5" x14ac:dyDescent="0.35">
      <c r="A13" s="222" t="s">
        <v>565</v>
      </c>
      <c r="B13" s="225">
        <v>0</v>
      </c>
      <c r="C13" s="225">
        <v>0</v>
      </c>
      <c r="D13" s="226">
        <v>0</v>
      </c>
      <c r="E13" s="226"/>
    </row>
    <row r="14" spans="1:5" x14ac:dyDescent="0.35">
      <c r="A14" s="224" t="s">
        <v>566</v>
      </c>
      <c r="B14" s="223">
        <v>5956.199999999998</v>
      </c>
      <c r="C14" s="223">
        <v>7748.1000000000649</v>
      </c>
      <c r="D14" s="227">
        <v>5649.3000000000193</v>
      </c>
      <c r="E14" s="227"/>
    </row>
    <row r="15" spans="1:5" x14ac:dyDescent="0.35">
      <c r="A15" s="224" t="s">
        <v>567</v>
      </c>
      <c r="B15" s="223">
        <v>-95979.6</v>
      </c>
      <c r="C15" s="223">
        <v>-99718.200000000026</v>
      </c>
      <c r="D15" s="227">
        <v>-103668.29999999999</v>
      </c>
      <c r="E15" s="227"/>
    </row>
    <row r="16" spans="1:5" x14ac:dyDescent="0.35">
      <c r="A16" s="222" t="s">
        <v>568</v>
      </c>
      <c r="B16" s="225">
        <v>-8864.1</v>
      </c>
      <c r="C16" s="225">
        <v>-9108.9</v>
      </c>
      <c r="D16" s="226">
        <v>-9312.3000000000011</v>
      </c>
      <c r="E16" s="226"/>
    </row>
    <row r="17" spans="1:5" x14ac:dyDescent="0.35">
      <c r="A17" s="224" t="s">
        <v>569</v>
      </c>
      <c r="B17" s="223">
        <v>-5238</v>
      </c>
      <c r="C17" s="223">
        <v>-4648.5</v>
      </c>
      <c r="D17" s="227">
        <v>-4390.2</v>
      </c>
      <c r="E17" s="227"/>
    </row>
    <row r="18" spans="1:5" x14ac:dyDescent="0.35">
      <c r="A18" s="224" t="s">
        <v>570</v>
      </c>
      <c r="B18" s="223">
        <v>250258.5</v>
      </c>
      <c r="C18" s="223">
        <v>261219.6</v>
      </c>
      <c r="D18" s="227">
        <v>277452.90000000002</v>
      </c>
      <c r="E18" s="227"/>
    </row>
    <row r="19" spans="1:5" x14ac:dyDescent="0.35">
      <c r="A19" s="224" t="s">
        <v>571</v>
      </c>
      <c r="B19" s="223">
        <v>58589.100000000006</v>
      </c>
      <c r="C19" s="223">
        <v>57524.4</v>
      </c>
      <c r="D19" s="227">
        <v>60983.100000000006</v>
      </c>
      <c r="E19" s="227"/>
    </row>
    <row r="20" spans="1:5" x14ac:dyDescent="0.35">
      <c r="A20" s="228" t="s">
        <v>572</v>
      </c>
      <c r="B20" s="229">
        <v>2589.3000000000002</v>
      </c>
      <c r="C20" s="229">
        <v>2530.8000000000002</v>
      </c>
      <c r="D20" s="230">
        <v>1904.4</v>
      </c>
      <c r="E20" s="230"/>
    </row>
    <row r="21" spans="1:5" x14ac:dyDescent="0.35">
      <c r="A21" s="228" t="s">
        <v>573</v>
      </c>
      <c r="B21" s="229">
        <v>10892.7</v>
      </c>
      <c r="C21" s="229">
        <v>10083.6</v>
      </c>
      <c r="D21" s="230">
        <v>9746.1</v>
      </c>
      <c r="E21" s="230"/>
    </row>
    <row r="22" spans="1:5" x14ac:dyDescent="0.35">
      <c r="A22" s="228" t="s">
        <v>574</v>
      </c>
      <c r="B22" s="229">
        <v>3231.9</v>
      </c>
      <c r="C22" s="229">
        <v>2730.6</v>
      </c>
      <c r="D22" s="230">
        <v>2937.5999999999995</v>
      </c>
      <c r="E22" s="230"/>
    </row>
    <row r="23" spans="1:5" x14ac:dyDescent="0.35">
      <c r="A23" s="228" t="s">
        <v>575</v>
      </c>
      <c r="B23" s="229">
        <v>8717.4</v>
      </c>
      <c r="C23" s="229">
        <v>7974.9</v>
      </c>
      <c r="D23" s="230">
        <v>8425.8000000000011</v>
      </c>
      <c r="E23" s="230"/>
    </row>
    <row r="24" spans="1:5" x14ac:dyDescent="0.35">
      <c r="A24" s="228" t="s">
        <v>576</v>
      </c>
      <c r="B24" s="229">
        <v>2937.5999999999995</v>
      </c>
      <c r="C24" s="229">
        <v>2757.6</v>
      </c>
      <c r="D24" s="230">
        <v>3272.3999999999996</v>
      </c>
      <c r="E24" s="230"/>
    </row>
    <row r="25" spans="1:5" x14ac:dyDescent="0.35">
      <c r="A25" s="228" t="s">
        <v>577</v>
      </c>
      <c r="B25" s="229">
        <v>7534.8</v>
      </c>
      <c r="C25" s="229">
        <v>8174.7</v>
      </c>
      <c r="D25" s="230">
        <v>9449.1</v>
      </c>
      <c r="E25" s="230"/>
    </row>
    <row r="26" spans="1:5" x14ac:dyDescent="0.35">
      <c r="A26" s="228" t="s">
        <v>578</v>
      </c>
      <c r="B26" s="229">
        <v>142.20000000000002</v>
      </c>
      <c r="C26" s="229">
        <v>145.80000000000001</v>
      </c>
      <c r="D26" s="230">
        <v>163.80000000000001</v>
      </c>
      <c r="E26" s="230"/>
    </row>
    <row r="27" spans="1:5" x14ac:dyDescent="0.35">
      <c r="A27" s="231" t="s">
        <v>579</v>
      </c>
      <c r="B27" s="229">
        <v>13088.7</v>
      </c>
      <c r="C27" s="229">
        <v>13717.800000000001</v>
      </c>
      <c r="D27" s="230">
        <v>14405.4</v>
      </c>
      <c r="E27" s="230"/>
    </row>
    <row r="28" spans="1:5" x14ac:dyDescent="0.35">
      <c r="A28" s="228" t="s">
        <v>580</v>
      </c>
      <c r="B28" s="229">
        <v>2097.9</v>
      </c>
      <c r="C28" s="229">
        <v>2281.5</v>
      </c>
      <c r="D28" s="230">
        <v>2655</v>
      </c>
      <c r="E28" s="230"/>
    </row>
    <row r="29" spans="1:5" x14ac:dyDescent="0.35">
      <c r="A29" s="228" t="s">
        <v>581</v>
      </c>
      <c r="B29" s="229">
        <v>309.60000000000002</v>
      </c>
      <c r="C29" s="229">
        <v>221.39999999999998</v>
      </c>
      <c r="D29" s="230">
        <v>324</v>
      </c>
      <c r="E29" s="230"/>
    </row>
    <row r="30" spans="1:5" x14ac:dyDescent="0.35">
      <c r="A30" s="228" t="s">
        <v>582</v>
      </c>
      <c r="B30" s="229">
        <v>2128.5</v>
      </c>
      <c r="C30" s="229">
        <v>2001.6000000000001</v>
      </c>
      <c r="D30" s="230">
        <v>2325.6</v>
      </c>
      <c r="E30" s="230"/>
    </row>
    <row r="31" spans="1:5" x14ac:dyDescent="0.35">
      <c r="A31" s="228" t="s">
        <v>583</v>
      </c>
      <c r="B31" s="229">
        <v>816.30000000000007</v>
      </c>
      <c r="C31" s="229">
        <v>705.59999999999991</v>
      </c>
      <c r="D31" s="230">
        <v>782.1</v>
      </c>
      <c r="E31" s="230"/>
    </row>
    <row r="32" spans="1:5" x14ac:dyDescent="0.35">
      <c r="A32" s="228" t="s">
        <v>584</v>
      </c>
      <c r="B32" s="229">
        <v>4102.2</v>
      </c>
      <c r="C32" s="229">
        <v>4198.5</v>
      </c>
      <c r="D32" s="230">
        <v>4591.8</v>
      </c>
      <c r="E32" s="230"/>
    </row>
    <row r="33" spans="1:5" x14ac:dyDescent="0.35">
      <c r="A33" s="224" t="s">
        <v>585</v>
      </c>
      <c r="B33" s="223">
        <v>3472.2000000000003</v>
      </c>
      <c r="C33" s="223">
        <v>2574.9</v>
      </c>
      <c r="D33" s="227">
        <v>1428.3000000000002</v>
      </c>
      <c r="E33" s="227"/>
    </row>
    <row r="34" spans="1:5" x14ac:dyDescent="0.35">
      <c r="A34" s="228" t="s">
        <v>586</v>
      </c>
      <c r="B34" s="229">
        <v>387</v>
      </c>
      <c r="C34" s="229">
        <v>333</v>
      </c>
      <c r="D34" s="230">
        <v>304.2</v>
      </c>
      <c r="E34" s="230"/>
    </row>
    <row r="35" spans="1:5" x14ac:dyDescent="0.35">
      <c r="A35" s="228" t="s">
        <v>587</v>
      </c>
      <c r="B35" s="229">
        <v>0</v>
      </c>
      <c r="C35" s="229">
        <v>0</v>
      </c>
      <c r="D35" s="230"/>
      <c r="E35" s="230"/>
    </row>
    <row r="36" spans="1:5" x14ac:dyDescent="0.35">
      <c r="A36" s="228" t="s">
        <v>588</v>
      </c>
      <c r="B36" s="229">
        <v>0</v>
      </c>
      <c r="C36" s="229">
        <v>0</v>
      </c>
      <c r="D36" s="230"/>
      <c r="E36" s="230"/>
    </row>
    <row r="37" spans="1:5" x14ac:dyDescent="0.35">
      <c r="A37" s="228" t="s">
        <v>589</v>
      </c>
      <c r="B37" s="229">
        <v>3085.2000000000003</v>
      </c>
      <c r="C37" s="229">
        <v>2241.9</v>
      </c>
      <c r="D37" s="230">
        <v>1124.1000000000001</v>
      </c>
      <c r="E37" s="230"/>
    </row>
    <row r="38" spans="1:5" x14ac:dyDescent="0.35">
      <c r="A38" s="228" t="s">
        <v>590</v>
      </c>
      <c r="B38" s="229">
        <v>0</v>
      </c>
      <c r="C38" s="229">
        <v>0</v>
      </c>
      <c r="D38" s="230">
        <v>0</v>
      </c>
      <c r="E38" s="230"/>
    </row>
    <row r="39" spans="1:5" x14ac:dyDescent="0.35">
      <c r="A39" s="228" t="s">
        <v>591</v>
      </c>
      <c r="B39" s="229">
        <v>0</v>
      </c>
      <c r="C39" s="229">
        <v>0</v>
      </c>
      <c r="D39" s="230">
        <v>0</v>
      </c>
      <c r="E39" s="230"/>
    </row>
    <row r="40" spans="1:5" x14ac:dyDescent="0.35">
      <c r="A40" s="224" t="s">
        <v>592</v>
      </c>
      <c r="B40" s="223">
        <v>167434.20000000001</v>
      </c>
      <c r="C40" s="223">
        <v>178124.4</v>
      </c>
      <c r="D40" s="227">
        <v>192627.90000000002</v>
      </c>
      <c r="E40" s="227"/>
    </row>
    <row r="41" spans="1:5" x14ac:dyDescent="0.35">
      <c r="A41" s="228" t="s">
        <v>593</v>
      </c>
      <c r="B41" s="229">
        <v>116933.40000000001</v>
      </c>
      <c r="C41" s="229">
        <v>126719.99999999999</v>
      </c>
      <c r="D41" s="230">
        <v>139393.80000000002</v>
      </c>
      <c r="E41" s="230"/>
    </row>
    <row r="42" spans="1:5" x14ac:dyDescent="0.35">
      <c r="A42" s="228" t="s">
        <v>594</v>
      </c>
      <c r="B42" s="229">
        <v>44358.3</v>
      </c>
      <c r="C42" s="229">
        <v>44478</v>
      </c>
      <c r="D42" s="230">
        <v>46568.700000000004</v>
      </c>
      <c r="E42" s="230"/>
    </row>
    <row r="43" spans="1:5" x14ac:dyDescent="0.35">
      <c r="A43" s="228" t="s">
        <v>595</v>
      </c>
      <c r="B43" s="229">
        <v>5436</v>
      </c>
      <c r="C43" s="229">
        <v>6265.7999999999993</v>
      </c>
      <c r="D43" s="230">
        <v>5889.6</v>
      </c>
      <c r="E43" s="230"/>
    </row>
    <row r="44" spans="1:5" x14ac:dyDescent="0.35">
      <c r="A44" s="228" t="s">
        <v>596</v>
      </c>
      <c r="B44" s="229">
        <v>706.5</v>
      </c>
      <c r="C44" s="229">
        <v>660.6</v>
      </c>
      <c r="D44" s="230">
        <v>775.80000000000007</v>
      </c>
      <c r="E44" s="230"/>
    </row>
    <row r="45" spans="1:5" ht="15" thickBot="1" x14ac:dyDescent="0.4">
      <c r="A45" s="232" t="s">
        <v>597</v>
      </c>
      <c r="B45" s="233">
        <v>20763</v>
      </c>
      <c r="C45" s="233">
        <v>22995.899999999998</v>
      </c>
      <c r="D45" s="234">
        <v>22413.600000000002</v>
      </c>
      <c r="E45" s="234"/>
    </row>
    <row r="46" spans="1:5" x14ac:dyDescent="0.35">
      <c r="A46" s="18"/>
    </row>
    <row r="47" spans="1:5" x14ac:dyDescent="0.35">
      <c r="A47" s="235" t="s">
        <v>598</v>
      </c>
    </row>
    <row r="48" spans="1:5" x14ac:dyDescent="0.35">
      <c r="A48" s="235" t="s">
        <v>599</v>
      </c>
    </row>
    <row r="49" spans="1:1" ht="17" x14ac:dyDescent="0.35">
      <c r="A49" s="235" t="s">
        <v>600</v>
      </c>
    </row>
    <row r="50" spans="1:1" ht="17" x14ac:dyDescent="0.35">
      <c r="A50" s="235" t="s">
        <v>601</v>
      </c>
    </row>
    <row r="51" spans="1:1" ht="16.5" x14ac:dyDescent="0.35">
      <c r="A51" s="236" t="s">
        <v>602</v>
      </c>
    </row>
    <row r="52" spans="1:1" x14ac:dyDescent="0.35">
      <c r="A52" s="18"/>
    </row>
    <row r="53" spans="1:1" x14ac:dyDescent="0.35">
      <c r="A53" s="18"/>
    </row>
  </sheetData>
  <mergeCells count="1">
    <mergeCell ref="B6:E6"/>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3AA13-6D2E-45FF-8CED-D53BB5158BA9}">
  <dimension ref="A1:Q19"/>
  <sheetViews>
    <sheetView workbookViewId="0">
      <selection activeCell="C6" sqref="C6"/>
    </sheetView>
  </sheetViews>
  <sheetFormatPr defaultColWidth="9.1796875" defaultRowHeight="14.5" x14ac:dyDescent="0.35"/>
  <cols>
    <col min="1" max="1" width="29.1796875" style="1" customWidth="1"/>
    <col min="2" max="2" width="7.1796875" style="1" customWidth="1"/>
    <col min="3" max="3" width="8.453125" style="1" customWidth="1"/>
    <col min="4" max="4" width="6.81640625" style="1" customWidth="1"/>
    <col min="5" max="5" width="7.453125" style="1" customWidth="1"/>
    <col min="6" max="6" width="6.453125" style="1" customWidth="1"/>
    <col min="7" max="8" width="8" style="1" customWidth="1"/>
    <col min="9" max="9" width="7" style="1" customWidth="1"/>
    <col min="10" max="12" width="9.1796875" style="1"/>
    <col min="13" max="13" width="9.1796875" style="1" bestFit="1"/>
    <col min="14" max="16384" width="9.1796875" style="1"/>
  </cols>
  <sheetData>
    <row r="1" spans="1:17" ht="17" thickBot="1" x14ac:dyDescent="0.4">
      <c r="A1" s="237" t="s">
        <v>603</v>
      </c>
    </row>
    <row r="2" spans="1:17" ht="17" thickBot="1" x14ac:dyDescent="0.4">
      <c r="A2" s="238" t="s">
        <v>604</v>
      </c>
      <c r="B2" s="239"/>
      <c r="C2" s="239"/>
    </row>
    <row r="3" spans="1:17" ht="15" thickBot="1" x14ac:dyDescent="0.4">
      <c r="A3" s="13"/>
      <c r="B3" s="13"/>
      <c r="C3" s="13"/>
      <c r="D3" s="13"/>
      <c r="E3" s="13"/>
      <c r="F3" s="13"/>
      <c r="G3" s="13"/>
      <c r="H3" s="13"/>
      <c r="I3" s="13"/>
    </row>
    <row r="4" spans="1:17" x14ac:dyDescent="0.35">
      <c r="A4" s="240"/>
      <c r="B4" s="728">
        <v>2015</v>
      </c>
      <c r="C4" s="729"/>
      <c r="D4" s="728">
        <v>2016</v>
      </c>
      <c r="E4" s="729"/>
      <c r="F4" s="730">
        <v>2017</v>
      </c>
      <c r="G4" s="730"/>
      <c r="H4" s="728">
        <v>2018</v>
      </c>
      <c r="I4" s="729"/>
      <c r="J4" s="730">
        <v>2019</v>
      </c>
      <c r="K4" s="730"/>
      <c r="L4" s="731">
        <v>2020</v>
      </c>
      <c r="M4" s="732"/>
      <c r="N4" s="728">
        <v>2021</v>
      </c>
      <c r="O4" s="729"/>
      <c r="P4" s="728">
        <v>2022</v>
      </c>
      <c r="Q4" s="729"/>
    </row>
    <row r="5" spans="1:17" x14ac:dyDescent="0.35">
      <c r="A5" s="241"/>
      <c r="B5" s="242" t="s">
        <v>605</v>
      </c>
      <c r="C5" s="243" t="s">
        <v>606</v>
      </c>
      <c r="D5" s="242" t="s">
        <v>605</v>
      </c>
      <c r="E5" s="243" t="s">
        <v>606</v>
      </c>
      <c r="F5" s="244" t="s">
        <v>605</v>
      </c>
      <c r="G5" s="245" t="s">
        <v>606</v>
      </c>
      <c r="H5" s="242" t="s">
        <v>605</v>
      </c>
      <c r="I5" s="243" t="s">
        <v>606</v>
      </c>
      <c r="J5" s="244" t="s">
        <v>605</v>
      </c>
      <c r="K5" s="245" t="s">
        <v>606</v>
      </c>
      <c r="L5" s="242" t="s">
        <v>605</v>
      </c>
      <c r="M5" s="243" t="s">
        <v>606</v>
      </c>
      <c r="N5" s="242" t="s">
        <v>605</v>
      </c>
      <c r="O5" s="243" t="s">
        <v>606</v>
      </c>
      <c r="P5" s="242" t="s">
        <v>605</v>
      </c>
      <c r="Q5" s="243" t="s">
        <v>606</v>
      </c>
    </row>
    <row r="6" spans="1:17" ht="54" x14ac:dyDescent="0.35">
      <c r="A6" s="246" t="s">
        <v>607</v>
      </c>
      <c r="B6" s="247">
        <v>34.43</v>
      </c>
      <c r="C6" s="248">
        <v>11.182301582145417</v>
      </c>
      <c r="D6" s="247">
        <v>34.661248000000001</v>
      </c>
      <c r="E6" s="248">
        <v>11.256886</v>
      </c>
      <c r="F6" s="249">
        <v>34.536743919393835</v>
      </c>
      <c r="G6" s="250">
        <v>11.218629999999999</v>
      </c>
      <c r="H6" s="247">
        <v>34.478560035026881</v>
      </c>
      <c r="I6" s="248">
        <v>11.200199</v>
      </c>
      <c r="J6" s="249">
        <v>34.563262664652704</v>
      </c>
      <c r="K6" s="250">
        <v>11.228552000000001</v>
      </c>
      <c r="L6" s="251">
        <v>34.593577545854174</v>
      </c>
      <c r="M6" s="252">
        <v>11.237101550786267</v>
      </c>
      <c r="N6" s="251">
        <v>34.598055000000002</v>
      </c>
      <c r="O6" s="252">
        <v>11.237420999999999</v>
      </c>
      <c r="P6" s="251">
        <v>34.622563999999997</v>
      </c>
      <c r="Q6" s="252">
        <v>11.243753</v>
      </c>
    </row>
    <row r="7" spans="1:17" ht="54" x14ac:dyDescent="0.35">
      <c r="A7" s="253" t="s">
        <v>608</v>
      </c>
      <c r="B7" s="247">
        <v>34.56</v>
      </c>
      <c r="C7" s="248">
        <v>11.224523458581052</v>
      </c>
      <c r="D7" s="247">
        <v>34.693564000000002</v>
      </c>
      <c r="E7" s="248">
        <v>11.266866</v>
      </c>
      <c r="F7" s="249">
        <v>34.634163259276853</v>
      </c>
      <c r="G7" s="250">
        <v>11.248661999999999</v>
      </c>
      <c r="H7" s="247">
        <v>34.608849369538561</v>
      </c>
      <c r="I7" s="248">
        <v>11.240629</v>
      </c>
      <c r="J7" s="249">
        <v>34.721716593603723</v>
      </c>
      <c r="K7" s="250">
        <v>11.277998</v>
      </c>
      <c r="L7" s="251">
        <v>34.719885312956279</v>
      </c>
      <c r="M7" s="252">
        <v>11.27726259141739</v>
      </c>
      <c r="N7" s="251">
        <v>34.709502999999998</v>
      </c>
      <c r="O7" s="252">
        <v>11.27294</v>
      </c>
      <c r="P7" s="251">
        <v>34.761552000000002</v>
      </c>
      <c r="Q7" s="252">
        <v>11.288235999999999</v>
      </c>
    </row>
    <row r="8" spans="1:17" ht="81" x14ac:dyDescent="0.35">
      <c r="A8" s="253" t="s">
        <v>609</v>
      </c>
      <c r="B8" s="247">
        <v>33.880000000000003</v>
      </c>
      <c r="C8" s="248">
        <v>11.003670566456194</v>
      </c>
      <c r="D8" s="247">
        <v>34.531759000000001</v>
      </c>
      <c r="E8" s="248">
        <v>11.216726</v>
      </c>
      <c r="F8" s="249">
        <v>34.213011000000002</v>
      </c>
      <c r="G8" s="250">
        <v>11.114749</v>
      </c>
      <c r="H8" s="247">
        <v>34.033408000000001</v>
      </c>
      <c r="I8" s="248">
        <v>11.057123000000001</v>
      </c>
      <c r="J8" s="249">
        <v>34.081941999999998</v>
      </c>
      <c r="K8" s="250">
        <v>11.073479000000001</v>
      </c>
      <c r="L8" s="251">
        <v>34.189111381526693</v>
      </c>
      <c r="M8" s="254">
        <v>11.108400605830006</v>
      </c>
      <c r="N8" s="251">
        <v>34.209792999999998</v>
      </c>
      <c r="O8" s="252">
        <v>11.113628</v>
      </c>
      <c r="P8" s="251">
        <v>34.108082000000003</v>
      </c>
      <c r="Q8" s="252">
        <v>11.079055</v>
      </c>
    </row>
    <row r="9" spans="1:17" ht="27" x14ac:dyDescent="0.35">
      <c r="A9" s="253" t="s">
        <v>610</v>
      </c>
      <c r="B9" s="247">
        <v>34.86</v>
      </c>
      <c r="C9" s="248">
        <v>11.321958558047902</v>
      </c>
      <c r="D9" s="247">
        <v>35.048943999999999</v>
      </c>
      <c r="E9" s="248">
        <v>11.383601000000001</v>
      </c>
      <c r="F9" s="249">
        <v>34.950899184746021</v>
      </c>
      <c r="G9" s="250">
        <v>11.351756999999999</v>
      </c>
      <c r="H9" s="247">
        <v>34.778411867299624</v>
      </c>
      <c r="I9" s="248">
        <v>11.297012</v>
      </c>
      <c r="J9" s="249">
        <v>34.919057456183666</v>
      </c>
      <c r="K9" s="250">
        <v>11.343704000000001</v>
      </c>
      <c r="L9" s="251">
        <v>34.989754534555146</v>
      </c>
      <c r="M9" s="252">
        <v>11.365416981368847</v>
      </c>
      <c r="N9" s="251">
        <v>34.910330000000002</v>
      </c>
      <c r="O9" s="252">
        <v>11.340453999999999</v>
      </c>
      <c r="P9" s="251">
        <v>35.183937999999998</v>
      </c>
      <c r="Q9" s="252">
        <v>11.424353</v>
      </c>
    </row>
    <row r="10" spans="1:17" x14ac:dyDescent="0.35">
      <c r="A10" s="255" t="s">
        <v>611</v>
      </c>
      <c r="B10" s="247">
        <v>35.04</v>
      </c>
      <c r="C10" s="248">
        <v>11.380419617728011</v>
      </c>
      <c r="D10" s="247">
        <v>35.003314000000003</v>
      </c>
      <c r="E10" s="248">
        <v>11.383304000000001</v>
      </c>
      <c r="F10" s="249">
        <v>34.972205516561758</v>
      </c>
      <c r="G10" s="250">
        <v>11.350664</v>
      </c>
      <c r="H10" s="247">
        <v>34.921723885704353</v>
      </c>
      <c r="I10" s="248">
        <v>11.344756</v>
      </c>
      <c r="J10" s="249">
        <v>34.975971157036597</v>
      </c>
      <c r="K10" s="250">
        <v>11.361782</v>
      </c>
      <c r="L10" s="251">
        <v>34.991417517257418</v>
      </c>
      <c r="M10" s="252">
        <v>11.36532484661565</v>
      </c>
      <c r="N10" s="251">
        <v>34.968536999999998</v>
      </c>
      <c r="O10" s="252">
        <v>11.358414</v>
      </c>
      <c r="P10" s="251">
        <v>35.150621000000001</v>
      </c>
      <c r="Q10" s="252">
        <v>11.415426</v>
      </c>
    </row>
    <row r="11" spans="1:17" ht="27" x14ac:dyDescent="0.35">
      <c r="A11" s="246" t="s">
        <v>612</v>
      </c>
      <c r="B11" s="247">
        <v>34.64</v>
      </c>
      <c r="C11" s="248">
        <v>11.250506151772212</v>
      </c>
      <c r="D11" s="247">
        <v>34.804872000000003</v>
      </c>
      <c r="E11" s="248">
        <v>11.302466000000001</v>
      </c>
      <c r="F11" s="249">
        <v>34.740250701843948</v>
      </c>
      <c r="G11" s="250">
        <v>11.283208999999999</v>
      </c>
      <c r="H11" s="247">
        <v>34.675462933070847</v>
      </c>
      <c r="I11" s="248">
        <v>11.263832000000001</v>
      </c>
      <c r="J11" s="249">
        <v>34.779425000000003</v>
      </c>
      <c r="K11" s="250">
        <v>11.297389000000001</v>
      </c>
      <c r="L11" s="251">
        <v>34.748657733664473</v>
      </c>
      <c r="M11" s="252">
        <v>11.285567318102663</v>
      </c>
      <c r="N11" s="251">
        <v>34.688187999999997</v>
      </c>
      <c r="O11" s="252">
        <v>11.265952</v>
      </c>
      <c r="P11" s="251">
        <v>34.836545999999998</v>
      </c>
      <c r="Q11" s="252">
        <v>11.312822000000001</v>
      </c>
    </row>
    <row r="12" spans="1:17" ht="27" x14ac:dyDescent="0.35">
      <c r="A12" s="253" t="s">
        <v>613</v>
      </c>
      <c r="B12" s="247">
        <v>35.01</v>
      </c>
      <c r="C12" s="248">
        <v>11.370676107781325</v>
      </c>
      <c r="D12" s="247">
        <v>35.09883</v>
      </c>
      <c r="E12" s="248">
        <v>11.399552</v>
      </c>
      <c r="F12" s="249">
        <v>34.965540122245422</v>
      </c>
      <c r="G12" s="250">
        <v>11.356574</v>
      </c>
      <c r="H12" s="247">
        <v>34.895728353187295</v>
      </c>
      <c r="I12" s="248">
        <v>11.335779</v>
      </c>
      <c r="J12" s="249">
        <v>34.934747999999999</v>
      </c>
      <c r="K12" s="250">
        <v>11.349333</v>
      </c>
      <c r="L12" s="251">
        <v>34.986360881895358</v>
      </c>
      <c r="M12" s="252">
        <v>11.364290002602203</v>
      </c>
      <c r="N12" s="251">
        <v>34.985804000000002</v>
      </c>
      <c r="O12" s="252">
        <v>11.365462000000001</v>
      </c>
      <c r="P12" s="251">
        <v>35.201039000000002</v>
      </c>
      <c r="Q12" s="252">
        <v>11.43364</v>
      </c>
    </row>
    <row r="13" spans="1:17" ht="27" x14ac:dyDescent="0.35">
      <c r="A13" s="253" t="s">
        <v>614</v>
      </c>
      <c r="B13" s="247">
        <v>33.19</v>
      </c>
      <c r="C13" s="248">
        <v>10.779569837682439</v>
      </c>
      <c r="D13" s="247">
        <v>33.367021999999999</v>
      </c>
      <c r="E13" s="248">
        <v>10.829560000000001</v>
      </c>
      <c r="F13" s="249">
        <v>33.252765605078359</v>
      </c>
      <c r="G13" s="250">
        <v>10.791131</v>
      </c>
      <c r="H13" s="247">
        <v>33.105627341238772</v>
      </c>
      <c r="I13" s="248">
        <v>10.742990000000001</v>
      </c>
      <c r="J13" s="249">
        <v>33.26932485088647</v>
      </c>
      <c r="K13" s="250">
        <v>10.794484000000001</v>
      </c>
      <c r="L13" s="251">
        <v>33.186874141621864</v>
      </c>
      <c r="M13" s="252">
        <v>10.768958181137448</v>
      </c>
      <c r="N13" s="251">
        <v>33.110365000000002</v>
      </c>
      <c r="O13" s="252">
        <v>10.743486000000001</v>
      </c>
      <c r="P13" s="251">
        <v>33.130211000000003</v>
      </c>
      <c r="Q13" s="252">
        <v>10.750398000000001</v>
      </c>
    </row>
    <row r="14" spans="1:17" ht="27.5" thickBot="1" x14ac:dyDescent="0.4">
      <c r="A14" s="256" t="s">
        <v>615</v>
      </c>
      <c r="B14" s="257">
        <v>34.57</v>
      </c>
      <c r="C14" s="248">
        <v>11.227771295229948</v>
      </c>
      <c r="D14" s="257">
        <v>34.856001999999997</v>
      </c>
      <c r="E14" s="258">
        <v>11.317812</v>
      </c>
      <c r="F14" s="259">
        <v>34.856153475590048</v>
      </c>
      <c r="G14" s="260">
        <v>11.318878</v>
      </c>
      <c r="H14" s="257">
        <v>34.809792853354175</v>
      </c>
      <c r="I14" s="258">
        <v>11.306494000000001</v>
      </c>
      <c r="J14" s="259">
        <v>34.773471464623654</v>
      </c>
      <c r="K14" s="260">
        <v>11.293085</v>
      </c>
      <c r="L14" s="261">
        <v>34.822553171777074</v>
      </c>
      <c r="M14" s="262">
        <v>11.309584925260344</v>
      </c>
      <c r="N14" s="261">
        <v>34.838638000000003</v>
      </c>
      <c r="O14" s="262">
        <v>11.313867</v>
      </c>
      <c r="P14" s="261">
        <v>34.908732999999998</v>
      </c>
      <c r="Q14" s="262">
        <v>11.334410999999999</v>
      </c>
    </row>
    <row r="15" spans="1:17" x14ac:dyDescent="0.35">
      <c r="A15" s="13"/>
      <c r="B15" s="13"/>
      <c r="C15" s="13"/>
      <c r="D15" s="13"/>
      <c r="E15" s="13"/>
      <c r="F15" s="13"/>
      <c r="G15" s="13"/>
      <c r="H15" s="13"/>
      <c r="I15" s="13"/>
    </row>
    <row r="16" spans="1:17" x14ac:dyDescent="0.35">
      <c r="A16" s="13"/>
      <c r="B16" s="13"/>
      <c r="C16" s="13"/>
      <c r="D16" s="13"/>
      <c r="E16" s="13"/>
      <c r="F16" s="13"/>
      <c r="G16" s="13"/>
      <c r="H16" s="13"/>
      <c r="I16" s="13"/>
    </row>
    <row r="17" spans="2:9" x14ac:dyDescent="0.35">
      <c r="B17" s="13"/>
      <c r="C17" s="13"/>
      <c r="D17" s="13"/>
      <c r="E17" s="13"/>
      <c r="F17" s="13"/>
      <c r="G17" s="13"/>
      <c r="H17" s="13"/>
      <c r="I17" s="13"/>
    </row>
    <row r="18" spans="2:9" x14ac:dyDescent="0.35">
      <c r="B18" s="13"/>
      <c r="C18" s="13"/>
      <c r="D18" s="13"/>
      <c r="E18" s="13"/>
      <c r="F18" s="13"/>
      <c r="G18" s="13"/>
      <c r="H18" s="13"/>
      <c r="I18" s="13"/>
    </row>
    <row r="19" spans="2:9" x14ac:dyDescent="0.35">
      <c r="B19" s="13"/>
      <c r="C19" s="13"/>
      <c r="D19" s="13"/>
      <c r="E19" s="13"/>
      <c r="F19" s="13"/>
      <c r="G19" s="13"/>
      <c r="H19" s="13"/>
      <c r="I19" s="13"/>
    </row>
  </sheetData>
  <mergeCells count="8">
    <mergeCell ref="N4:O4"/>
    <mergeCell ref="P4:Q4"/>
    <mergeCell ref="B4:C4"/>
    <mergeCell ref="D4:E4"/>
    <mergeCell ref="F4:G4"/>
    <mergeCell ref="H4:I4"/>
    <mergeCell ref="J4:K4"/>
    <mergeCell ref="L4:M4"/>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89B50-9F44-4351-A965-DC5025941648}">
  <dimension ref="A1"/>
  <sheetViews>
    <sheetView workbookViewId="0">
      <selection activeCell="S18" sqref="S18"/>
    </sheetView>
  </sheetViews>
  <sheetFormatPr defaultRowHeight="14.5" x14ac:dyDescent="0.35"/>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23F82-302C-4A91-8432-7AE33DDD9299}">
  <dimension ref="A1:F50"/>
  <sheetViews>
    <sheetView topLeftCell="A25" workbookViewId="0">
      <selection activeCell="I33" sqref="I33"/>
    </sheetView>
  </sheetViews>
  <sheetFormatPr defaultColWidth="9.1796875" defaultRowHeight="14.5" x14ac:dyDescent="0.35"/>
  <cols>
    <col min="1" max="1" width="35" style="1" customWidth="1"/>
    <col min="2" max="2" width="16.81640625" style="1" customWidth="1"/>
    <col min="3" max="3" width="13.26953125" style="1" customWidth="1"/>
    <col min="4" max="4" width="13.453125" style="1" customWidth="1"/>
    <col min="5" max="5" width="17" style="1" customWidth="1"/>
    <col min="6" max="6" width="16.81640625" style="1" customWidth="1"/>
    <col min="7" max="16384" width="9.1796875" style="1"/>
  </cols>
  <sheetData>
    <row r="1" spans="1:6" x14ac:dyDescent="0.35">
      <c r="A1" s="109" t="str">
        <f>[1]Tartalomjegyzék!B24</f>
        <v>FÖLDGÁZTÁROLÁSRA VONATKOZÓ ADATOK [TWh]</v>
      </c>
    </row>
    <row r="2" spans="1:6" x14ac:dyDescent="0.35">
      <c r="A2" s="219" t="str">
        <f>[1]Tartalomjegyzék!C24</f>
        <v>DATA RELATED TO THE STORAGE OF NATURAL GAS [TWh]</v>
      </c>
    </row>
    <row r="4" spans="1:6" ht="15" thickBot="1" x14ac:dyDescent="0.4"/>
    <row r="5" spans="1:6" ht="51.75" customHeight="1" thickBot="1" x14ac:dyDescent="0.4">
      <c r="A5" s="733" t="s">
        <v>616</v>
      </c>
      <c r="B5" s="734"/>
      <c r="C5" s="734"/>
      <c r="D5" s="734"/>
      <c r="E5" s="734"/>
      <c r="F5" s="735"/>
    </row>
    <row r="6" spans="1:6" ht="62.5" thickBot="1" x14ac:dyDescent="0.4">
      <c r="A6" s="263"/>
      <c r="B6" s="264" t="s">
        <v>617</v>
      </c>
      <c r="C6" s="265" t="s">
        <v>618</v>
      </c>
      <c r="D6" s="265" t="s">
        <v>619</v>
      </c>
      <c r="E6" s="265" t="s">
        <v>620</v>
      </c>
      <c r="F6" s="266" t="s">
        <v>621</v>
      </c>
    </row>
    <row r="7" spans="1:6" ht="15" thickBot="1" x14ac:dyDescent="0.4">
      <c r="A7" s="736">
        <v>2020</v>
      </c>
      <c r="B7" s="737"/>
      <c r="C7" s="737"/>
      <c r="D7" s="737"/>
      <c r="E7" s="737"/>
      <c r="F7" s="738"/>
    </row>
    <row r="8" spans="1:6" x14ac:dyDescent="0.35">
      <c r="A8" s="267" t="s">
        <v>622</v>
      </c>
      <c r="B8" s="268">
        <v>68.245576189166485</v>
      </c>
      <c r="C8" s="269">
        <v>0</v>
      </c>
      <c r="D8" s="270">
        <v>11.203948724000002</v>
      </c>
      <c r="E8" s="270">
        <v>1.6328763907668593E-2</v>
      </c>
      <c r="F8" s="271">
        <v>57.025298701258819</v>
      </c>
    </row>
    <row r="9" spans="1:6" x14ac:dyDescent="0.35">
      <c r="A9" s="272" t="s">
        <v>623</v>
      </c>
      <c r="B9" s="273">
        <v>57.025657348455198</v>
      </c>
      <c r="C9" s="274">
        <v>0</v>
      </c>
      <c r="D9" s="275">
        <v>5.958724922999993</v>
      </c>
      <c r="E9" s="276">
        <v>-5.220172167451834E-3</v>
      </c>
      <c r="F9" s="277">
        <v>51.072152597622662</v>
      </c>
    </row>
    <row r="10" spans="1:6" x14ac:dyDescent="0.35">
      <c r="A10" s="272" t="s">
        <v>624</v>
      </c>
      <c r="B10" s="273">
        <v>51.072152597280834</v>
      </c>
      <c r="C10" s="274">
        <v>6.611989999999999E-4</v>
      </c>
      <c r="D10" s="275">
        <v>3.8491128369599998</v>
      </c>
      <c r="E10" s="275">
        <v>8.1240940400015785E-3</v>
      </c>
      <c r="F10" s="277">
        <v>47.215576865280823</v>
      </c>
    </row>
    <row r="11" spans="1:6" x14ac:dyDescent="0.35">
      <c r="A11" s="272" t="s">
        <v>625</v>
      </c>
      <c r="B11" s="273">
        <v>47.215576865454068</v>
      </c>
      <c r="C11" s="274">
        <v>2.0108375018235018</v>
      </c>
      <c r="D11" s="275">
        <v>0.2206262412317902</v>
      </c>
      <c r="E11" s="275">
        <v>1.9163181704591341E-2</v>
      </c>
      <c r="F11" s="277">
        <v>48.986624944341187</v>
      </c>
    </row>
    <row r="12" spans="1:6" x14ac:dyDescent="0.35">
      <c r="A12" s="272" t="s">
        <v>626</v>
      </c>
      <c r="B12" s="273">
        <v>48.986624944341195</v>
      </c>
      <c r="C12" s="274">
        <v>3.0618283384179934</v>
      </c>
      <c r="D12" s="275">
        <v>3.6307999999999999E-5</v>
      </c>
      <c r="E12" s="275">
        <v>3.0683708098084572E-3</v>
      </c>
      <c r="F12" s="277">
        <v>52.045348603949392</v>
      </c>
    </row>
    <row r="13" spans="1:6" x14ac:dyDescent="0.35">
      <c r="A13" s="272" t="s">
        <v>627</v>
      </c>
      <c r="B13" s="273">
        <v>52.045348603949414</v>
      </c>
      <c r="C13" s="274">
        <v>2.51238311</v>
      </c>
      <c r="D13" s="276">
        <v>1.2394000000000001E-4</v>
      </c>
      <c r="E13" s="275">
        <v>-0.43800620363877046</v>
      </c>
      <c r="F13" s="277">
        <v>54.995613977588178</v>
      </c>
    </row>
    <row r="14" spans="1:6" x14ac:dyDescent="0.35">
      <c r="A14" s="272" t="s">
        <v>628</v>
      </c>
      <c r="B14" s="273">
        <v>54.995613978300504</v>
      </c>
      <c r="C14" s="274">
        <v>5.1803524035638118</v>
      </c>
      <c r="D14" s="275">
        <v>8.1218299298000003E-4</v>
      </c>
      <c r="E14" s="275">
        <v>-7.0130895859007794E-3</v>
      </c>
      <c r="F14" s="277">
        <v>60.182167288457229</v>
      </c>
    </row>
    <row r="15" spans="1:6" x14ac:dyDescent="0.35">
      <c r="A15" s="272" t="s">
        <v>629</v>
      </c>
      <c r="B15" s="273">
        <v>60.182167290223866</v>
      </c>
      <c r="C15" s="274">
        <v>5.2573635346980412</v>
      </c>
      <c r="D15" s="275">
        <v>5.3123982143000006E-4</v>
      </c>
      <c r="E15" s="275">
        <v>-7.1757157542324023E-3</v>
      </c>
      <c r="F15" s="277">
        <v>65.446175300854705</v>
      </c>
    </row>
    <row r="16" spans="1:6" x14ac:dyDescent="0.35">
      <c r="A16" s="272" t="s">
        <v>630</v>
      </c>
      <c r="B16" s="273">
        <v>65.446175300854662</v>
      </c>
      <c r="C16" s="274">
        <v>3.2721640219899144</v>
      </c>
      <c r="D16" s="275">
        <v>6.8794913623655196E-2</v>
      </c>
      <c r="E16" s="275">
        <v>-2.071942010440786E-2</v>
      </c>
      <c r="F16" s="277">
        <v>68.670263829325322</v>
      </c>
    </row>
    <row r="17" spans="1:6" x14ac:dyDescent="0.35">
      <c r="A17" s="272" t="s">
        <v>631</v>
      </c>
      <c r="B17" s="273">
        <v>68.670263829325322</v>
      </c>
      <c r="C17" s="274">
        <v>1.0044598209125815</v>
      </c>
      <c r="D17" s="275">
        <v>1.2287329428550799</v>
      </c>
      <c r="E17" s="275">
        <v>1.9335595519220629E-2</v>
      </c>
      <c r="F17" s="277">
        <v>68.426655111863596</v>
      </c>
    </row>
    <row r="18" spans="1:6" x14ac:dyDescent="0.35">
      <c r="A18" s="272" t="s">
        <v>632</v>
      </c>
      <c r="B18" s="273">
        <v>68.426655111863568</v>
      </c>
      <c r="C18" s="274">
        <v>6.9846306578237004E-3</v>
      </c>
      <c r="D18" s="275">
        <v>3.7290068388013604</v>
      </c>
      <c r="E18" s="275">
        <v>1.1036470383770971E-2</v>
      </c>
      <c r="F18" s="277">
        <v>64.693596433336253</v>
      </c>
    </row>
    <row r="19" spans="1:6" ht="15" thickBot="1" x14ac:dyDescent="0.4">
      <c r="A19" s="278" t="s">
        <v>633</v>
      </c>
      <c r="B19" s="279">
        <v>64.693596433336282</v>
      </c>
      <c r="C19" s="280">
        <v>1.4101286136764177E-2</v>
      </c>
      <c r="D19" s="281">
        <v>6.9925699208446161</v>
      </c>
      <c r="E19" s="281">
        <v>1.4539999806116463E-2</v>
      </c>
      <c r="F19" s="282">
        <v>57.700587798822312</v>
      </c>
    </row>
    <row r="20" spans="1:6" ht="15" thickBot="1" x14ac:dyDescent="0.4">
      <c r="A20" s="736">
        <v>2021</v>
      </c>
      <c r="B20" s="737"/>
      <c r="C20" s="737"/>
      <c r="D20" s="737"/>
      <c r="E20" s="737"/>
      <c r="F20" s="738"/>
    </row>
    <row r="21" spans="1:6" x14ac:dyDescent="0.35">
      <c r="A21" s="283" t="s">
        <v>622</v>
      </c>
      <c r="B21" s="284">
        <v>57.700587798822312</v>
      </c>
      <c r="C21" s="285">
        <v>1.0425005402026897E-2</v>
      </c>
      <c r="D21" s="286">
        <v>11.158479380193912</v>
      </c>
      <c r="E21" s="286">
        <v>1.142884798436679E-2</v>
      </c>
      <c r="F21" s="287">
        <v>46.541104576046067</v>
      </c>
    </row>
    <row r="22" spans="1:6" x14ac:dyDescent="0.35">
      <c r="A22" s="288" t="s">
        <v>623</v>
      </c>
      <c r="B22" s="289">
        <v>46.541104576046074</v>
      </c>
      <c r="C22" s="274">
        <v>7.62223508985874E-3</v>
      </c>
      <c r="D22" s="275">
        <v>7.5848149716035991</v>
      </c>
      <c r="E22" s="276">
        <v>1.05990475440718E-2</v>
      </c>
      <c r="F22" s="277">
        <v>38.953312791988253</v>
      </c>
    </row>
    <row r="23" spans="1:6" x14ac:dyDescent="0.35">
      <c r="A23" s="288" t="s">
        <v>624</v>
      </c>
      <c r="B23" s="289">
        <v>38.953312791988253</v>
      </c>
      <c r="C23" s="274">
        <v>0.20914605244919995</v>
      </c>
      <c r="D23" s="275">
        <v>3.3886597978953681</v>
      </c>
      <c r="E23" s="275">
        <v>0.15104410073056615</v>
      </c>
      <c r="F23" s="277">
        <v>35.622754945811508</v>
      </c>
    </row>
    <row r="24" spans="1:6" x14ac:dyDescent="0.35">
      <c r="A24" s="288" t="s">
        <v>625</v>
      </c>
      <c r="B24" s="289">
        <v>35.622754945811515</v>
      </c>
      <c r="C24" s="274">
        <v>1.3488766917153372</v>
      </c>
      <c r="D24" s="275">
        <v>0.32709217161864379</v>
      </c>
      <c r="E24" s="275">
        <v>1.2628510742919198E-3</v>
      </c>
      <c r="F24" s="277">
        <v>36.643276614833923</v>
      </c>
    </row>
    <row r="25" spans="1:6" x14ac:dyDescent="0.35">
      <c r="A25" s="288" t="s">
        <v>626</v>
      </c>
      <c r="B25" s="289">
        <v>36.643276614833916</v>
      </c>
      <c r="C25" s="274">
        <v>4.7301366818375898</v>
      </c>
      <c r="D25" s="275">
        <v>1.2866780790000003E-4</v>
      </c>
      <c r="E25" s="275">
        <v>5.2275093212693314E-3</v>
      </c>
      <c r="F25" s="277">
        <v>41.368057119542328</v>
      </c>
    </row>
    <row r="26" spans="1:6" x14ac:dyDescent="0.35">
      <c r="A26" s="288" t="s">
        <v>627</v>
      </c>
      <c r="B26" s="289">
        <v>41.368057119542328</v>
      </c>
      <c r="C26" s="274">
        <v>5.9252336073080114</v>
      </c>
      <c r="D26" s="276">
        <v>-9.1019179784390003E-2</v>
      </c>
      <c r="E26" s="275">
        <v>8.6963735816868046E-2</v>
      </c>
      <c r="F26" s="277">
        <v>47.297346170817875</v>
      </c>
    </row>
    <row r="27" spans="1:6" x14ac:dyDescent="0.35">
      <c r="A27" s="288" t="s">
        <v>628</v>
      </c>
      <c r="B27" s="289">
        <v>47.297346170817868</v>
      </c>
      <c r="C27" s="274">
        <v>3.826159456772714</v>
      </c>
      <c r="D27" s="275">
        <v>5.9805576283999994E-4</v>
      </c>
      <c r="E27" s="275">
        <v>-1.3710968727263984E-2</v>
      </c>
      <c r="F27" s="277">
        <v>51.136618540555006</v>
      </c>
    </row>
    <row r="28" spans="1:6" x14ac:dyDescent="0.35">
      <c r="A28" s="288" t="s">
        <v>629</v>
      </c>
      <c r="B28" s="289">
        <v>51.136618540555006</v>
      </c>
      <c r="C28" s="274">
        <v>3.4593888580567538</v>
      </c>
      <c r="D28" s="275">
        <v>1.7522035476300003E-3</v>
      </c>
      <c r="E28" s="275">
        <v>-8.5896238590061832E-3</v>
      </c>
      <c r="F28" s="277">
        <v>54.602844818923131</v>
      </c>
    </row>
    <row r="29" spans="1:6" x14ac:dyDescent="0.35">
      <c r="A29" s="288" t="s">
        <v>630</v>
      </c>
      <c r="B29" s="289">
        <v>54.602844818923131</v>
      </c>
      <c r="C29" s="274">
        <v>1.9869613990271522</v>
      </c>
      <c r="D29" s="275">
        <v>4.4433154682000005E-4</v>
      </c>
      <c r="E29" s="275">
        <v>-0.11088363245013357</v>
      </c>
      <c r="F29" s="277">
        <v>56.700245518853599</v>
      </c>
    </row>
    <row r="30" spans="1:6" x14ac:dyDescent="0.35">
      <c r="A30" s="288" t="s">
        <v>631</v>
      </c>
      <c r="B30" s="289">
        <v>56.922874976539063</v>
      </c>
      <c r="C30" s="274">
        <v>5.8540909685420904E-3</v>
      </c>
      <c r="D30" s="275">
        <v>4.2751524833118246</v>
      </c>
      <c r="E30" s="275">
        <v>5.3418595269919315E-2</v>
      </c>
      <c r="F30" s="277">
        <v>52.600157988925858</v>
      </c>
    </row>
    <row r="31" spans="1:6" x14ac:dyDescent="0.35">
      <c r="A31" s="288" t="s">
        <v>632</v>
      </c>
      <c r="B31" s="289">
        <v>52.600157988925858</v>
      </c>
      <c r="C31" s="274">
        <v>7.9310354079516303E-3</v>
      </c>
      <c r="D31" s="275">
        <v>7.6888008761480906</v>
      </c>
      <c r="E31" s="275">
        <v>9.0531883145073162E-3</v>
      </c>
      <c r="F31" s="277">
        <v>44.910234959871211</v>
      </c>
    </row>
    <row r="32" spans="1:6" ht="15" thickBot="1" x14ac:dyDescent="0.4">
      <c r="A32" s="290" t="s">
        <v>633</v>
      </c>
      <c r="B32" s="291">
        <v>44.910234959871211</v>
      </c>
      <c r="C32" s="280">
        <v>1.0393738221138777E-2</v>
      </c>
      <c r="D32" s="281">
        <v>11.300012103433527</v>
      </c>
      <c r="E32" s="281">
        <v>1.1790594715492307E-2</v>
      </c>
      <c r="F32" s="282">
        <v>33.608825999943328</v>
      </c>
    </row>
    <row r="33" spans="1:6" ht="15" thickBot="1" x14ac:dyDescent="0.4">
      <c r="A33" s="736">
        <v>2022</v>
      </c>
      <c r="B33" s="737"/>
      <c r="C33" s="737"/>
      <c r="D33" s="737"/>
      <c r="E33" s="737"/>
      <c r="F33" s="738"/>
    </row>
    <row r="34" spans="1:6" x14ac:dyDescent="0.35">
      <c r="A34" s="283" t="s">
        <v>634</v>
      </c>
      <c r="B34" s="284">
        <f>'[2]2'!B103/10^6</f>
        <v>33.608825999943328</v>
      </c>
      <c r="C34" s="285">
        <f>'[2]2'!C103/10^6</f>
        <v>9.5953166769309293E-3</v>
      </c>
      <c r="D34" s="286">
        <f>'[2]2'!D103/10^6</f>
        <v>12.078302523223128</v>
      </c>
      <c r="E34" s="286">
        <f>'[2]2'!E103/10^6</f>
        <v>-1.3580665041412785</v>
      </c>
      <c r="F34" s="287">
        <f>'[2]2'!F103/10^6</f>
        <v>22.898185297538411</v>
      </c>
    </row>
    <row r="35" spans="1:6" x14ac:dyDescent="0.35">
      <c r="A35" s="288" t="s">
        <v>635</v>
      </c>
      <c r="B35" s="289">
        <f>'[2]2'!B104/10^6</f>
        <v>22.898185297538411</v>
      </c>
      <c r="C35" s="274">
        <f>'[2]2'!C104/10^6</f>
        <v>6.1200471893132109E-3</v>
      </c>
      <c r="D35" s="275">
        <f>'[2]2'!D104/10^6</f>
        <v>6.8221438040695421</v>
      </c>
      <c r="E35" s="276">
        <f>'[2]2'!E104/10^6</f>
        <v>8.401819955974818E-3</v>
      </c>
      <c r="F35" s="277">
        <f>'[2]2'!F104/10^6</f>
        <v>16.07375972070221</v>
      </c>
    </row>
    <row r="36" spans="1:6" x14ac:dyDescent="0.35">
      <c r="A36" s="288" t="s">
        <v>636</v>
      </c>
      <c r="B36" s="289">
        <f>'[2]2'!B105/10^6</f>
        <v>16.07375972070221</v>
      </c>
      <c r="C36" s="274">
        <f>'[2]2'!C105/10^6</f>
        <v>0.31567315811138996</v>
      </c>
      <c r="D36" s="275">
        <f>'[2]2'!D105/10^6</f>
        <v>3.2587082340259883</v>
      </c>
      <c r="E36" s="275">
        <f>'[2]2'!E105/10^6</f>
        <v>-0.11467777644075081</v>
      </c>
      <c r="F36" s="277">
        <f>'[2]2'!F105/10^6</f>
        <v>13.245402421228361</v>
      </c>
    </row>
    <row r="37" spans="1:6" x14ac:dyDescent="0.35">
      <c r="A37" s="288" t="s">
        <v>637</v>
      </c>
      <c r="B37" s="289">
        <f>'[2]2'!B106/10^6</f>
        <v>13.245402421228361</v>
      </c>
      <c r="C37" s="274">
        <f>'[2]2'!C106/10^6</f>
        <v>1.2606870120574944</v>
      </c>
      <c r="D37" s="275">
        <f>'[2]2'!D106/10^6</f>
        <v>0.56090449272255605</v>
      </c>
      <c r="E37" s="275">
        <f>'[2]2'!E106/10^6</f>
        <v>8.4005443642176693E-3</v>
      </c>
      <c r="F37" s="277">
        <f>'[2]2'!F106/10^6</f>
        <v>13.936784396199082</v>
      </c>
    </row>
    <row r="38" spans="1:6" x14ac:dyDescent="0.35">
      <c r="A38" s="288" t="s">
        <v>638</v>
      </c>
      <c r="B38" s="289">
        <f>'[2]2'!B107/10^6</f>
        <v>13.93678439619908</v>
      </c>
      <c r="C38" s="274">
        <f>'[2]2'!C107/10^6</f>
        <v>7.0306954756551079</v>
      </c>
      <c r="D38" s="275">
        <f>'[2]2'!D107/10^6</f>
        <v>5.0341672850000005E-5</v>
      </c>
      <c r="E38" s="275">
        <f>'[2]2'!E107/10^6</f>
        <v>2.6830408278275281E-2</v>
      </c>
      <c r="F38" s="277">
        <f>'[2]2'!F107/10^6</f>
        <v>20.940599121903062</v>
      </c>
    </row>
    <row r="39" spans="1:6" x14ac:dyDescent="0.35">
      <c r="A39" s="288" t="s">
        <v>639</v>
      </c>
      <c r="B39" s="289">
        <f>'[2]2'!B108/10^6</f>
        <v>20.940599121903062</v>
      </c>
      <c r="C39" s="274">
        <f>'[2]2'!C108/10^6</f>
        <v>6.8107177120091018</v>
      </c>
      <c r="D39" s="276">
        <f>'[2]2'!D108/10^6</f>
        <v>1.2017286292E-4</v>
      </c>
      <c r="E39" s="275">
        <f>'[2]2'!E108/10^6</f>
        <v>0.35823964291342347</v>
      </c>
      <c r="F39" s="277">
        <f>'[2]2'!F108/10^6</f>
        <v>27.392957018135821</v>
      </c>
    </row>
    <row r="40" spans="1:6" x14ac:dyDescent="0.35">
      <c r="A40" s="288" t="s">
        <v>640</v>
      </c>
      <c r="B40" s="289">
        <f>'[2]2'!B109/10^6</f>
        <v>27.392957018135821</v>
      </c>
      <c r="C40" s="274">
        <f>'[2]2'!C109/10^6</f>
        <v>7.8661801623411733</v>
      </c>
      <c r="D40" s="275">
        <f>'[2]2'!D109/10^6</f>
        <v>3.2533936067999998E-4</v>
      </c>
      <c r="E40" s="275">
        <f>'[2]2'!E109/10^6</f>
        <v>2.7349371463231742E-2</v>
      </c>
      <c r="F40" s="277">
        <f>'[2]2'!F109/10^6</f>
        <v>35.231462469653081</v>
      </c>
    </row>
    <row r="41" spans="1:6" x14ac:dyDescent="0.35">
      <c r="A41" s="288" t="s">
        <v>641</v>
      </c>
      <c r="B41" s="289">
        <f>'[2]2'!B110/10^6</f>
        <v>35.231462469653081</v>
      </c>
      <c r="C41" s="274">
        <f>'[2]2'!C110/10^6</f>
        <v>8.636535384785093</v>
      </c>
      <c r="D41" s="275">
        <f>'[2]2'!D110/10^6</f>
        <v>7.9799126060000003E-5</v>
      </c>
      <c r="E41" s="275">
        <f>'[2]2'!E110/10^6</f>
        <v>4.0814248709887264E-2</v>
      </c>
      <c r="F41" s="277">
        <f>'[2]2'!F110/10^6</f>
        <v>43.827103806602231</v>
      </c>
    </row>
    <row r="42" spans="1:6" x14ac:dyDescent="0.35">
      <c r="A42" s="288" t="s">
        <v>642</v>
      </c>
      <c r="B42" s="289">
        <f>'[2]2'!B111/10^6</f>
        <v>43.827103806602224</v>
      </c>
      <c r="C42" s="274">
        <f>'[2]2'!C111/10^6</f>
        <v>7.7153061411470754</v>
      </c>
      <c r="D42" s="275">
        <f>'[2]2'!D111/10^6</f>
        <v>0.19083186835669</v>
      </c>
      <c r="E42" s="275">
        <f>'[2]2'!E111/10^6</f>
        <v>1.0689462561636791</v>
      </c>
      <c r="F42" s="277">
        <f>'[2]2'!F111/10^6</f>
        <v>50.282631823228932</v>
      </c>
    </row>
    <row r="43" spans="1:6" x14ac:dyDescent="0.35">
      <c r="A43" s="288" t="s">
        <v>643</v>
      </c>
      <c r="B43" s="289">
        <f>'[2]2'!B112/10^6</f>
        <v>50.28263182322894</v>
      </c>
      <c r="C43" s="274">
        <f>'[2]2'!C112/10^6</f>
        <v>8.369248471198695</v>
      </c>
      <c r="D43" s="275">
        <f>'[2]2'!D112/10^6</f>
        <v>0.14018255408314001</v>
      </c>
      <c r="E43" s="275">
        <f>'[2]2'!E112/10^6</f>
        <v>2.2233304326236248E-4</v>
      </c>
      <c r="F43" s="277">
        <f>'[2]2'!F112/10^6</f>
        <v>58.511475407301234</v>
      </c>
    </row>
    <row r="44" spans="1:6" x14ac:dyDescent="0.35">
      <c r="A44" s="288" t="s">
        <v>644</v>
      </c>
      <c r="B44" s="289">
        <f>'[2]2'!B113/10^6</f>
        <v>58.511475407301234</v>
      </c>
      <c r="C44" s="274">
        <f>'[2]2'!C113/10^6</f>
        <v>1.2698674543145723</v>
      </c>
      <c r="D44" s="275">
        <f>'[2]2'!D113/10^6</f>
        <v>3.7260081580379296</v>
      </c>
      <c r="E44" s="275">
        <f>'[2]2'!E113/10^6</f>
        <v>1.540995406100899E-2</v>
      </c>
      <c r="F44" s="277">
        <f>'[2]2'!F113/10^6</f>
        <v>56.039924749516864</v>
      </c>
    </row>
    <row r="45" spans="1:6" ht="15" thickBot="1" x14ac:dyDescent="0.4">
      <c r="A45" s="290" t="s">
        <v>645</v>
      </c>
      <c r="B45" s="291">
        <f>'[2]2'!B114/10^6</f>
        <v>56.039924749357873</v>
      </c>
      <c r="C45" s="280">
        <f>'[2]2'!C114/10^6</f>
        <v>1.10748189207768E-2</v>
      </c>
      <c r="D45" s="281">
        <f>'[2]2'!D114/10^6</f>
        <v>8.0645732672318644</v>
      </c>
      <c r="E45" s="281">
        <f>'[2]2'!E114/10^6</f>
        <v>4.6705314569883048E-2</v>
      </c>
      <c r="F45" s="282">
        <f>'[2]2'!F114/10^6</f>
        <v>47.9397209864769</v>
      </c>
    </row>
    <row r="47" spans="1:6" ht="15.75" customHeight="1" x14ac:dyDescent="0.35">
      <c r="A47" s="739" t="s">
        <v>646</v>
      </c>
      <c r="B47" s="739"/>
      <c r="C47" s="739"/>
      <c r="D47" s="739"/>
      <c r="E47" s="739"/>
    </row>
    <row r="48" spans="1:6" ht="63.75" customHeight="1" x14ac:dyDescent="0.35">
      <c r="A48" s="716" t="s">
        <v>648</v>
      </c>
      <c r="B48" s="716"/>
      <c r="C48" s="716"/>
      <c r="D48" s="716"/>
      <c r="E48" s="716"/>
    </row>
    <row r="49" spans="1:5" ht="55.5" customHeight="1" x14ac:dyDescent="0.35">
      <c r="A49" s="716" t="s">
        <v>649</v>
      </c>
      <c r="B49" s="716"/>
      <c r="C49" s="716"/>
      <c r="D49" s="716"/>
      <c r="E49" s="716"/>
    </row>
    <row r="50" spans="1:5" ht="60" customHeight="1" x14ac:dyDescent="0.35">
      <c r="A50" s="716" t="s">
        <v>647</v>
      </c>
      <c r="B50" s="716"/>
      <c r="C50" s="716"/>
      <c r="D50" s="716"/>
      <c r="E50" s="716"/>
    </row>
  </sheetData>
  <mergeCells count="8">
    <mergeCell ref="A49:E49"/>
    <mergeCell ref="A50:E50"/>
    <mergeCell ref="A5:F5"/>
    <mergeCell ref="A7:F7"/>
    <mergeCell ref="A20:F20"/>
    <mergeCell ref="A33:F33"/>
    <mergeCell ref="A47:E47"/>
    <mergeCell ref="A48:E48"/>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9BF95-26B1-4A0F-A0C6-8D3120CDAD6B}">
  <dimension ref="A1:L45"/>
  <sheetViews>
    <sheetView workbookViewId="0">
      <selection activeCell="H7" sqref="H7"/>
    </sheetView>
  </sheetViews>
  <sheetFormatPr defaultColWidth="9.1796875" defaultRowHeight="14.5" x14ac:dyDescent="0.35"/>
  <cols>
    <col min="1" max="1" width="75.26953125" style="1" customWidth="1"/>
    <col min="2" max="6" width="11.54296875" style="1" customWidth="1"/>
    <col min="7" max="7" width="11.54296875" style="18" customWidth="1"/>
    <col min="8" max="8" width="18" style="1" customWidth="1"/>
    <col min="9" max="9" width="17.54296875" style="1" customWidth="1"/>
    <col min="10" max="10" width="20" style="1" customWidth="1"/>
    <col min="11" max="11" width="23.26953125" style="1" customWidth="1"/>
    <col min="12" max="12" width="13.54296875" style="1" bestFit="1" customWidth="1"/>
    <col min="13" max="16" width="12.54296875" style="1" bestFit="1" customWidth="1"/>
    <col min="17" max="17" width="14.1796875" style="1" bestFit="1" customWidth="1"/>
    <col min="18" max="16384" width="9.1796875" style="1"/>
  </cols>
  <sheetData>
    <row r="1" spans="1:12" ht="15" customHeight="1" x14ac:dyDescent="0.35">
      <c r="A1" s="747" t="s">
        <v>650</v>
      </c>
      <c r="B1" s="747"/>
      <c r="C1" s="747"/>
      <c r="D1" s="747"/>
      <c r="E1" s="747"/>
      <c r="F1" s="747"/>
      <c r="G1" s="747"/>
      <c r="H1" s="314"/>
      <c r="I1" s="314"/>
      <c r="J1" s="314"/>
      <c r="K1" s="292"/>
      <c r="L1" s="120"/>
    </row>
    <row r="2" spans="1:12" x14ac:dyDescent="0.35">
      <c r="A2" s="747"/>
      <c r="B2" s="747"/>
      <c r="C2" s="747"/>
      <c r="D2" s="747"/>
      <c r="E2" s="747"/>
      <c r="F2" s="747"/>
      <c r="G2" s="747"/>
      <c r="H2" s="314"/>
      <c r="I2" s="314"/>
      <c r="J2" s="314"/>
      <c r="K2" s="292"/>
      <c r="L2" s="120"/>
    </row>
    <row r="3" spans="1:12" x14ac:dyDescent="0.35">
      <c r="A3" s="747"/>
      <c r="B3" s="747"/>
      <c r="C3" s="747"/>
      <c r="D3" s="747"/>
      <c r="E3" s="747"/>
      <c r="F3" s="747"/>
      <c r="G3" s="747"/>
      <c r="H3" s="314"/>
      <c r="I3" s="314"/>
      <c r="J3" s="314"/>
      <c r="K3" s="292"/>
      <c r="L3" s="120"/>
    </row>
    <row r="4" spans="1:12" ht="15" thickBot="1" x14ac:dyDescent="0.4">
      <c r="A4" s="748"/>
      <c r="B4" s="748"/>
      <c r="C4" s="748"/>
      <c r="D4" s="748"/>
      <c r="E4" s="748"/>
      <c r="F4" s="748"/>
      <c r="G4" s="748"/>
      <c r="H4" s="314"/>
      <c r="I4" s="314"/>
      <c r="J4" s="314"/>
      <c r="K4" s="292"/>
      <c r="L4" s="120"/>
    </row>
    <row r="5" spans="1:12" ht="15" thickBot="1" x14ac:dyDescent="0.4">
      <c r="A5" s="740" t="s">
        <v>650</v>
      </c>
      <c r="B5" s="741"/>
      <c r="C5" s="741"/>
      <c r="D5" s="741"/>
      <c r="E5" s="741"/>
      <c r="F5" s="741"/>
      <c r="G5" s="742"/>
      <c r="H5" s="293"/>
      <c r="I5" s="293"/>
      <c r="J5" s="293"/>
      <c r="K5" s="294"/>
      <c r="L5" s="294"/>
    </row>
    <row r="6" spans="1:12" ht="15" thickBot="1" x14ac:dyDescent="0.4">
      <c r="A6" s="295" t="s">
        <v>651</v>
      </c>
      <c r="B6" s="296">
        <v>2017</v>
      </c>
      <c r="C6" s="296">
        <v>2018</v>
      </c>
      <c r="D6" s="296">
        <v>2019</v>
      </c>
      <c r="E6" s="296">
        <v>2020</v>
      </c>
      <c r="F6" s="297">
        <v>2021</v>
      </c>
      <c r="G6" s="298">
        <v>2022</v>
      </c>
      <c r="H6" s="299"/>
      <c r="I6" s="299"/>
      <c r="J6" s="299"/>
      <c r="K6" s="299"/>
      <c r="L6" s="299"/>
    </row>
    <row r="7" spans="1:12" ht="15" thickBot="1" x14ac:dyDescent="0.4">
      <c r="A7" s="300" t="s">
        <v>652</v>
      </c>
      <c r="B7" s="301">
        <v>95.290321245640513</v>
      </c>
      <c r="C7" s="301">
        <v>89.933485825353984</v>
      </c>
      <c r="D7" s="301">
        <v>92.475244877662021</v>
      </c>
      <c r="E7" s="301">
        <v>96.633086302519061</v>
      </c>
      <c r="F7" s="302">
        <v>103.53</v>
      </c>
      <c r="G7" s="303">
        <v>87.130836419281451</v>
      </c>
      <c r="H7" s="299"/>
      <c r="I7" s="299"/>
      <c r="J7" s="299"/>
      <c r="K7" s="299"/>
      <c r="L7" s="299"/>
    </row>
    <row r="8" spans="1:12" x14ac:dyDescent="0.35">
      <c r="A8" s="304" t="s">
        <v>653</v>
      </c>
      <c r="B8" s="305">
        <v>38.289631504821998</v>
      </c>
      <c r="C8" s="305">
        <v>35.724761963609147</v>
      </c>
      <c r="D8" s="305">
        <v>35.826349145296504</v>
      </c>
      <c r="E8" s="305">
        <v>38.417874626136388</v>
      </c>
      <c r="F8" s="305">
        <v>43.003271384102014</v>
      </c>
      <c r="G8" s="306">
        <v>36.908956585495048</v>
      </c>
      <c r="H8" s="299"/>
      <c r="I8" s="299"/>
      <c r="J8" s="299"/>
      <c r="K8" s="299"/>
      <c r="L8" s="299"/>
    </row>
    <row r="9" spans="1:12" ht="29" x14ac:dyDescent="0.35">
      <c r="A9" s="307" t="s">
        <v>654</v>
      </c>
      <c r="B9" s="308">
        <v>0.69005312000000008</v>
      </c>
      <c r="C9" s="308">
        <v>0.64372280999999998</v>
      </c>
      <c r="D9" s="308">
        <v>0.64264796899999999</v>
      </c>
      <c r="E9" s="308">
        <v>0.65035191145431348</v>
      </c>
      <c r="F9" s="308">
        <v>0.61769830874951615</v>
      </c>
      <c r="G9" s="306">
        <v>0.6738538595000001</v>
      </c>
      <c r="H9" s="299"/>
      <c r="I9" s="299"/>
      <c r="J9" s="299"/>
      <c r="K9" s="299"/>
      <c r="L9" s="299"/>
    </row>
    <row r="10" spans="1:12" ht="29" x14ac:dyDescent="0.35">
      <c r="A10" s="307" t="s">
        <v>655</v>
      </c>
      <c r="B10" s="308">
        <v>35.971046886271004</v>
      </c>
      <c r="C10" s="308">
        <v>33.611723032857469</v>
      </c>
      <c r="D10" s="308">
        <v>33.730651237231733</v>
      </c>
      <c r="E10" s="308">
        <v>36.209560098387918</v>
      </c>
      <c r="F10" s="308">
        <v>40.700427024977699</v>
      </c>
      <c r="G10" s="306">
        <v>34.712914323924274</v>
      </c>
      <c r="H10" s="299"/>
      <c r="I10" s="299"/>
      <c r="J10" s="299"/>
      <c r="K10" s="299"/>
      <c r="L10" s="299"/>
    </row>
    <row r="11" spans="1:12" ht="29" x14ac:dyDescent="0.35">
      <c r="A11" s="307" t="s">
        <v>656</v>
      </c>
      <c r="B11" s="308">
        <v>1.6285314985509998</v>
      </c>
      <c r="C11" s="308">
        <v>1.4693161207516794</v>
      </c>
      <c r="D11" s="308">
        <v>1.453049939064776</v>
      </c>
      <c r="E11" s="308">
        <v>1.5579626162941618</v>
      </c>
      <c r="F11" s="308">
        <v>1.6851460503747944</v>
      </c>
      <c r="G11" s="306">
        <v>1.5187419566810818</v>
      </c>
      <c r="H11" s="299"/>
      <c r="I11" s="299"/>
      <c r="J11" s="299"/>
      <c r="K11" s="299"/>
      <c r="L11" s="299"/>
    </row>
    <row r="12" spans="1:12" x14ac:dyDescent="0.35">
      <c r="A12" s="309" t="s">
        <v>657</v>
      </c>
      <c r="B12" s="308">
        <v>57.000689740818522</v>
      </c>
      <c r="C12" s="308">
        <v>54.208723861744836</v>
      </c>
      <c r="D12" s="308">
        <v>56.648895732365503</v>
      </c>
      <c r="E12" s="308">
        <v>58.215211676382665</v>
      </c>
      <c r="F12" s="308">
        <v>60.52</v>
      </c>
      <c r="G12" s="310">
        <v>50.22187983378641</v>
      </c>
      <c r="H12" s="299"/>
      <c r="I12" s="299"/>
      <c r="J12" s="299"/>
      <c r="K12" s="299"/>
      <c r="L12" s="299"/>
    </row>
    <row r="13" spans="1:12" ht="29" x14ac:dyDescent="0.35">
      <c r="A13" s="307" t="s">
        <v>658</v>
      </c>
      <c r="B13" s="308">
        <v>5.6217280975104149</v>
      </c>
      <c r="C13" s="308">
        <v>6.0727372211523178</v>
      </c>
      <c r="D13" s="308">
        <v>5.5496775484523013</v>
      </c>
      <c r="E13" s="308">
        <v>5.7484479909904209</v>
      </c>
      <c r="F13" s="308">
        <v>5.864056611357972</v>
      </c>
      <c r="G13" s="310">
        <v>4.603486910716093</v>
      </c>
      <c r="H13" s="299"/>
      <c r="I13" s="311"/>
      <c r="J13" s="311"/>
      <c r="K13" s="294"/>
      <c r="L13" s="294"/>
    </row>
    <row r="14" spans="1:12" ht="29" x14ac:dyDescent="0.35">
      <c r="A14" s="307" t="s">
        <v>659</v>
      </c>
      <c r="B14" s="308">
        <v>5.7486424847547983</v>
      </c>
      <c r="C14" s="308">
        <v>5.5003156181919852</v>
      </c>
      <c r="D14" s="308">
        <v>5.3522165001756008</v>
      </c>
      <c r="E14" s="308">
        <v>5.570096813555784</v>
      </c>
      <c r="F14" s="308">
        <v>5.2200343678970942</v>
      </c>
      <c r="G14" s="310">
        <v>4.1491506239914155</v>
      </c>
      <c r="H14" s="299"/>
      <c r="I14" s="311"/>
      <c r="J14" s="311"/>
      <c r="K14" s="294"/>
      <c r="L14" s="294"/>
    </row>
    <row r="15" spans="1:12" ht="29" x14ac:dyDescent="0.35">
      <c r="A15" s="307" t="s">
        <v>660</v>
      </c>
      <c r="B15" s="308">
        <v>8.0614007319241381</v>
      </c>
      <c r="C15" s="308">
        <v>7.4322870812809061</v>
      </c>
      <c r="D15" s="308">
        <v>7.4617059471973928</v>
      </c>
      <c r="E15" s="308">
        <v>7.5827343114914951</v>
      </c>
      <c r="F15" s="308">
        <v>7.78</v>
      </c>
      <c r="G15" s="310">
        <v>6.1603631117948936</v>
      </c>
      <c r="H15" s="299"/>
      <c r="I15" s="311"/>
      <c r="J15" s="311"/>
      <c r="K15" s="294"/>
      <c r="L15" s="294"/>
    </row>
    <row r="16" spans="1:12" ht="29" x14ac:dyDescent="0.35">
      <c r="A16" s="307" t="s">
        <v>661</v>
      </c>
      <c r="B16" s="308">
        <v>37.568918426629168</v>
      </c>
      <c r="C16" s="308">
        <v>35.203383941119633</v>
      </c>
      <c r="D16" s="308">
        <v>38.285295736540213</v>
      </c>
      <c r="E16" s="308">
        <v>39.313932560344966</v>
      </c>
      <c r="F16" s="308">
        <v>41.66</v>
      </c>
      <c r="G16" s="310">
        <v>35.308879187284006</v>
      </c>
      <c r="H16" s="299"/>
      <c r="I16" s="311"/>
      <c r="J16" s="311"/>
      <c r="K16" s="294"/>
      <c r="L16" s="294"/>
    </row>
    <row r="17" spans="1:12" ht="30" customHeight="1" x14ac:dyDescent="0.35">
      <c r="A17" s="312"/>
      <c r="B17" s="311"/>
      <c r="C17" s="311"/>
      <c r="D17" s="311"/>
      <c r="E17" s="311"/>
      <c r="F17" s="311"/>
      <c r="G17" s="313"/>
      <c r="H17" s="311"/>
      <c r="I17" s="311"/>
      <c r="J17" s="311"/>
      <c r="K17" s="294"/>
      <c r="L17" s="294"/>
    </row>
    <row r="18" spans="1:12" ht="15" thickBot="1" x14ac:dyDescent="0.4">
      <c r="A18" s="312"/>
      <c r="B18" s="311"/>
      <c r="C18" s="311"/>
      <c r="D18" s="311"/>
      <c r="E18" s="311"/>
      <c r="F18" s="311"/>
      <c r="G18" s="313"/>
      <c r="H18" s="311"/>
      <c r="I18" s="311"/>
      <c r="J18" s="311"/>
      <c r="K18" s="294"/>
      <c r="L18" s="294"/>
    </row>
    <row r="19" spans="1:12" ht="15" thickBot="1" x14ac:dyDescent="0.4">
      <c r="A19" s="740" t="s">
        <v>662</v>
      </c>
      <c r="B19" s="741"/>
      <c r="C19" s="741"/>
      <c r="D19" s="741"/>
      <c r="E19" s="741"/>
      <c r="F19" s="741"/>
      <c r="G19" s="742"/>
      <c r="H19" s="314"/>
      <c r="I19" s="314"/>
      <c r="J19" s="314"/>
      <c r="K19" s="314"/>
      <c r="L19" s="120"/>
    </row>
    <row r="20" spans="1:12" ht="27.75" customHeight="1" x14ac:dyDescent="0.35">
      <c r="A20" s="307" t="s">
        <v>651</v>
      </c>
      <c r="B20" s="315">
        <v>2017</v>
      </c>
      <c r="C20" s="315">
        <v>2018</v>
      </c>
      <c r="D20" s="315">
        <v>2019</v>
      </c>
      <c r="E20" s="315">
        <v>2020</v>
      </c>
      <c r="F20" s="315">
        <v>2021</v>
      </c>
      <c r="G20" s="316">
        <v>2022</v>
      </c>
      <c r="H20" s="317"/>
      <c r="I20" s="317"/>
      <c r="J20" s="317"/>
      <c r="K20" s="317"/>
      <c r="L20" s="120"/>
    </row>
    <row r="21" spans="1:12" x14ac:dyDescent="0.35">
      <c r="A21" s="309" t="s">
        <v>652</v>
      </c>
      <c r="B21" s="318">
        <v>42.401840829114995</v>
      </c>
      <c r="C21" s="318">
        <v>39.497815663828241</v>
      </c>
      <c r="D21" s="318">
        <v>38.647222117500895</v>
      </c>
      <c r="E21" s="318">
        <v>40.845616552574597</v>
      </c>
      <c r="F21" s="318">
        <v>45.094525315769879</v>
      </c>
      <c r="G21" s="319">
        <v>38.565030169896566</v>
      </c>
      <c r="H21" s="317"/>
      <c r="I21" s="317"/>
      <c r="J21" s="317"/>
      <c r="K21" s="317"/>
      <c r="L21" s="120"/>
    </row>
    <row r="22" spans="1:12" x14ac:dyDescent="0.35">
      <c r="A22" s="309" t="s">
        <v>653</v>
      </c>
      <c r="B22" s="318">
        <v>38.289610083042994</v>
      </c>
      <c r="C22" s="318">
        <v>35.696834241302177</v>
      </c>
      <c r="D22" s="318">
        <v>35.743987036587228</v>
      </c>
      <c r="E22" s="318">
        <v>38.337786561083057</v>
      </c>
      <c r="F22" s="318">
        <v>42.923886617263946</v>
      </c>
      <c r="G22" s="319">
        <v>36.905510140105349</v>
      </c>
      <c r="H22" s="317"/>
      <c r="I22" s="317"/>
      <c r="J22" s="317"/>
      <c r="K22" s="317"/>
      <c r="L22" s="120"/>
    </row>
    <row r="23" spans="1:12" ht="29" x14ac:dyDescent="0.35">
      <c r="A23" s="307" t="s">
        <v>654</v>
      </c>
      <c r="B23" s="320">
        <v>0.69005312000000008</v>
      </c>
      <c r="C23" s="320">
        <v>0.64372280999999998</v>
      </c>
      <c r="D23" s="320">
        <v>0.64264796899999999</v>
      </c>
      <c r="E23" s="320">
        <v>0.65035191145431348</v>
      </c>
      <c r="F23" s="320">
        <v>0.61769830874951615</v>
      </c>
      <c r="G23" s="218">
        <v>0.6738538595000001</v>
      </c>
      <c r="H23" s="317"/>
      <c r="I23" s="317"/>
      <c r="J23" s="317"/>
      <c r="K23" s="317"/>
      <c r="L23" s="120"/>
    </row>
    <row r="24" spans="1:12" ht="29" x14ac:dyDescent="0.35">
      <c r="A24" s="307" t="s">
        <v>655</v>
      </c>
      <c r="B24" s="320">
        <v>35.971025464492001</v>
      </c>
      <c r="C24" s="320">
        <v>33.583795310550499</v>
      </c>
      <c r="D24" s="320">
        <v>33.648289128522457</v>
      </c>
      <c r="E24" s="320">
        <v>36.129472033334586</v>
      </c>
      <c r="F24" s="320">
        <v>40.621042258139632</v>
      </c>
      <c r="G24" s="218">
        <v>34.712914323924274</v>
      </c>
      <c r="H24" s="317"/>
      <c r="I24" s="317"/>
      <c r="J24" s="317"/>
      <c r="K24" s="317"/>
      <c r="L24" s="120"/>
    </row>
    <row r="25" spans="1:12" ht="29" x14ac:dyDescent="0.35">
      <c r="A25" s="307" t="s">
        <v>656</v>
      </c>
      <c r="B25" s="320">
        <v>1.6285314985509998</v>
      </c>
      <c r="C25" s="320">
        <v>1.4693161207516794</v>
      </c>
      <c r="D25" s="320">
        <v>1.453049939064776</v>
      </c>
      <c r="E25" s="320">
        <v>1.5579626162941618</v>
      </c>
      <c r="F25" s="320">
        <v>1.6851460503747944</v>
      </c>
      <c r="G25" s="218">
        <v>1.5187419566810818</v>
      </c>
      <c r="H25" s="317"/>
      <c r="I25" s="317"/>
      <c r="J25" s="317"/>
      <c r="K25" s="317"/>
      <c r="L25" s="120"/>
    </row>
    <row r="26" spans="1:12" x14ac:dyDescent="0.35">
      <c r="A26" s="309" t="s">
        <v>657</v>
      </c>
      <c r="B26" s="321">
        <v>4.112230746072</v>
      </c>
      <c r="C26" s="321">
        <v>3.800981422526065</v>
      </c>
      <c r="D26" s="321">
        <v>2.9032350809136633</v>
      </c>
      <c r="E26" s="321">
        <v>2.5078299914915387</v>
      </c>
      <c r="F26" s="321">
        <v>2.1706386985059343</v>
      </c>
      <c r="G26" s="322">
        <v>1.6595200297912156</v>
      </c>
      <c r="H26" s="317"/>
      <c r="I26" s="317"/>
      <c r="J26" s="317"/>
      <c r="K26" s="317"/>
      <c r="L26" s="120"/>
    </row>
    <row r="27" spans="1:12" ht="29" x14ac:dyDescent="0.35">
      <c r="A27" s="307" t="s">
        <v>658</v>
      </c>
      <c r="B27" s="320">
        <v>4.0858847336229998</v>
      </c>
      <c r="C27" s="320">
        <v>3.678428615346347</v>
      </c>
      <c r="D27" s="320">
        <v>2.7799552893993926</v>
      </c>
      <c r="E27" s="320">
        <v>2.4732047495377101</v>
      </c>
      <c r="F27" s="320">
        <v>2.1407330564052365</v>
      </c>
      <c r="G27" s="218">
        <v>1.641158017246358</v>
      </c>
      <c r="H27" s="317"/>
      <c r="I27" s="317"/>
      <c r="J27" s="317"/>
      <c r="K27" s="317"/>
      <c r="L27" s="120"/>
    </row>
    <row r="28" spans="1:12" ht="29" x14ac:dyDescent="0.35">
      <c r="A28" s="307" t="s">
        <v>663</v>
      </c>
      <c r="B28" s="320">
        <v>2.6346012449000002E-2</v>
      </c>
      <c r="C28" s="320">
        <v>0.12255280717971788</v>
      </c>
      <c r="D28" s="320">
        <v>0.12327979151427088</v>
      </c>
      <c r="E28" s="320">
        <v>3.4625241953828649E-2</v>
      </c>
      <c r="F28" s="320">
        <v>2.9905642100697998E-2</v>
      </c>
      <c r="G28" s="218">
        <v>1.8362012544857531E-2</v>
      </c>
      <c r="H28" s="317"/>
      <c r="I28" s="317"/>
      <c r="J28" s="317"/>
      <c r="K28" s="317"/>
      <c r="L28" s="120"/>
    </row>
    <row r="29" spans="1:12" x14ac:dyDescent="0.35">
      <c r="A29" s="317"/>
      <c r="B29" s="317"/>
      <c r="C29" s="317"/>
      <c r="D29" s="317"/>
      <c r="E29" s="317"/>
      <c r="F29" s="317"/>
      <c r="G29" s="323"/>
      <c r="H29" s="317"/>
      <c r="I29" s="317"/>
      <c r="J29" s="317"/>
      <c r="K29" s="317"/>
      <c r="L29" s="120"/>
    </row>
    <row r="30" spans="1:12" s="189" customFormat="1" x14ac:dyDescent="0.35">
      <c r="A30" s="317"/>
      <c r="B30" s="317"/>
      <c r="C30" s="317"/>
      <c r="D30" s="317"/>
      <c r="E30" s="317"/>
      <c r="F30" s="317"/>
      <c r="G30" s="323"/>
      <c r="H30" s="317"/>
      <c r="I30" s="317"/>
      <c r="J30" s="317"/>
      <c r="K30" s="317"/>
      <c r="L30" s="292"/>
    </row>
    <row r="31" spans="1:12" s="189" customFormat="1" ht="15" thickBot="1" x14ac:dyDescent="0.4">
      <c r="A31" s="317"/>
      <c r="B31" s="317"/>
      <c r="C31" s="317"/>
      <c r="D31" s="317"/>
      <c r="E31" s="317"/>
      <c r="F31" s="317"/>
      <c r="G31" s="323"/>
      <c r="H31" s="317"/>
      <c r="I31" s="317"/>
      <c r="J31" s="317"/>
      <c r="K31" s="317"/>
      <c r="L31" s="292"/>
    </row>
    <row r="32" spans="1:12" s="189" customFormat="1" ht="15" thickBot="1" x14ac:dyDescent="0.4">
      <c r="A32" s="743" t="s">
        <v>664</v>
      </c>
      <c r="B32" s="744"/>
      <c r="C32" s="744"/>
      <c r="D32" s="744"/>
      <c r="E32" s="744"/>
      <c r="F32" s="744"/>
      <c r="G32" s="745"/>
      <c r="H32" s="317"/>
      <c r="I32" s="317"/>
      <c r="J32" s="317"/>
      <c r="K32" s="317"/>
      <c r="L32" s="292"/>
    </row>
    <row r="33" spans="1:12" x14ac:dyDescent="0.35">
      <c r="A33" s="324" t="s">
        <v>651</v>
      </c>
      <c r="B33" s="325">
        <v>2017</v>
      </c>
      <c r="C33" s="325">
        <v>2018</v>
      </c>
      <c r="D33" s="325">
        <v>2019</v>
      </c>
      <c r="E33" s="325">
        <v>2020</v>
      </c>
      <c r="F33" s="325">
        <v>2021</v>
      </c>
      <c r="G33" s="326">
        <v>2022</v>
      </c>
      <c r="H33" s="327"/>
      <c r="I33" s="328"/>
      <c r="J33" s="329"/>
      <c r="K33" s="329"/>
      <c r="L33" s="329"/>
    </row>
    <row r="34" spans="1:12" x14ac:dyDescent="0.35">
      <c r="A34" s="324"/>
      <c r="B34" s="325"/>
      <c r="C34" s="325"/>
      <c r="D34" s="325"/>
      <c r="E34" s="325"/>
      <c r="F34" s="325"/>
      <c r="G34" s="326"/>
      <c r="H34" s="327"/>
      <c r="I34" s="328"/>
      <c r="J34" s="329"/>
      <c r="K34" s="329"/>
      <c r="L34" s="329"/>
    </row>
    <row r="35" spans="1:12" x14ac:dyDescent="0.35">
      <c r="A35" s="330" t="s">
        <v>652</v>
      </c>
      <c r="B35" s="318">
        <v>52.888480416525518</v>
      </c>
      <c r="C35" s="318">
        <v>50.435670161525742</v>
      </c>
      <c r="D35" s="318">
        <v>53.828022760161119</v>
      </c>
      <c r="E35" s="318">
        <v>55.787469749944464</v>
      </c>
      <c r="F35" s="318">
        <v>58.123912086585847</v>
      </c>
      <c r="G35" s="319">
        <v>48.565806249384892</v>
      </c>
      <c r="H35" s="327"/>
      <c r="I35" s="328"/>
      <c r="J35" s="329"/>
      <c r="K35" s="329"/>
      <c r="L35" s="329"/>
    </row>
    <row r="36" spans="1:12" x14ac:dyDescent="0.35">
      <c r="A36" s="330" t="s">
        <v>653</v>
      </c>
      <c r="B36" s="318">
        <v>2.1421779000000005E-5</v>
      </c>
      <c r="C36" s="318">
        <v>2.79277223069672E-2</v>
      </c>
      <c r="D36" s="318">
        <v>8.2362108709277307E-2</v>
      </c>
      <c r="E36" s="318">
        <v>8.0088065053334087E-2</v>
      </c>
      <c r="F36" s="318">
        <v>7.9384766838067319E-2</v>
      </c>
      <c r="G36" s="319">
        <v>3.4464453897003074E-3</v>
      </c>
      <c r="H36" s="327"/>
      <c r="I36" s="328"/>
      <c r="J36" s="329"/>
      <c r="K36" s="329"/>
      <c r="L36" s="329"/>
    </row>
    <row r="37" spans="1:12" ht="29" x14ac:dyDescent="0.35">
      <c r="A37" s="324" t="s">
        <v>654</v>
      </c>
      <c r="B37" s="320">
        <v>0</v>
      </c>
      <c r="C37" s="320">
        <v>0</v>
      </c>
      <c r="D37" s="320">
        <v>0</v>
      </c>
      <c r="E37" s="320">
        <v>0</v>
      </c>
      <c r="F37" s="320">
        <v>0</v>
      </c>
      <c r="G37" s="218">
        <v>0</v>
      </c>
      <c r="H37" s="327"/>
      <c r="I37" s="328"/>
      <c r="J37" s="329"/>
      <c r="K37" s="329"/>
      <c r="L37" s="329"/>
    </row>
    <row r="38" spans="1:12" ht="29" x14ac:dyDescent="0.35">
      <c r="A38" s="324" t="s">
        <v>655</v>
      </c>
      <c r="B38" s="320">
        <v>2.1421779000000005E-5</v>
      </c>
      <c r="C38" s="320">
        <v>2.79277223069672E-2</v>
      </c>
      <c r="D38" s="320">
        <v>8.2362108709277307E-2</v>
      </c>
      <c r="E38" s="320">
        <v>8.0088065053334087E-2</v>
      </c>
      <c r="F38" s="320">
        <v>7.9384766838067319E-2</v>
      </c>
      <c r="G38" s="218">
        <v>3.4464453897003074E-3</v>
      </c>
      <c r="H38" s="327"/>
      <c r="I38" s="328"/>
      <c r="J38" s="329"/>
      <c r="K38" s="329"/>
      <c r="L38" s="329"/>
    </row>
    <row r="39" spans="1:12" ht="29" x14ac:dyDescent="0.35">
      <c r="A39" s="324" t="s">
        <v>656</v>
      </c>
      <c r="B39" s="320">
        <v>0</v>
      </c>
      <c r="C39" s="320">
        <v>0</v>
      </c>
      <c r="D39" s="320">
        <v>0</v>
      </c>
      <c r="E39" s="320">
        <v>0</v>
      </c>
      <c r="F39" s="320">
        <v>0</v>
      </c>
      <c r="G39" s="218">
        <v>0</v>
      </c>
      <c r="H39" s="327"/>
      <c r="I39" s="328"/>
      <c r="J39" s="329"/>
      <c r="K39" s="329"/>
      <c r="L39" s="329"/>
    </row>
    <row r="40" spans="1:12" x14ac:dyDescent="0.35">
      <c r="A40" s="330" t="s">
        <v>657</v>
      </c>
      <c r="B40" s="321">
        <v>52.888458994746522</v>
      </c>
      <c r="C40" s="321">
        <v>50.407742439218772</v>
      </c>
      <c r="D40" s="321">
        <v>53.745660651451843</v>
      </c>
      <c r="E40" s="321">
        <v>55.707381684891125</v>
      </c>
      <c r="F40" s="321">
        <v>58.044527319747786</v>
      </c>
      <c r="G40" s="218">
        <v>48.562359803995193</v>
      </c>
      <c r="H40" s="327"/>
      <c r="I40" s="328"/>
      <c r="J40" s="329"/>
      <c r="K40" s="329"/>
      <c r="L40" s="329"/>
    </row>
    <row r="41" spans="1:12" ht="29" x14ac:dyDescent="0.35">
      <c r="A41" s="324" t="s">
        <v>658</v>
      </c>
      <c r="B41" s="331">
        <v>1.5358433638874152</v>
      </c>
      <c r="C41" s="331">
        <v>2.3943086058059713</v>
      </c>
      <c r="D41" s="331">
        <v>2.7697222590529091</v>
      </c>
      <c r="E41" s="331">
        <v>3.2752432414527108</v>
      </c>
      <c r="F41" s="331">
        <v>3.7233235549527359</v>
      </c>
      <c r="G41" s="322">
        <v>2.9623288934697345</v>
      </c>
      <c r="H41" s="327"/>
      <c r="I41" s="328"/>
      <c r="J41" s="329"/>
      <c r="K41" s="329"/>
      <c r="L41" s="329"/>
    </row>
    <row r="42" spans="1:12" ht="29" x14ac:dyDescent="0.35">
      <c r="A42" s="324" t="s">
        <v>659</v>
      </c>
      <c r="B42" s="320">
        <v>5.7222964723057981</v>
      </c>
      <c r="C42" s="320">
        <v>5.3777628110122677</v>
      </c>
      <c r="D42" s="320">
        <v>5.2289367086613296</v>
      </c>
      <c r="E42" s="320">
        <v>5.5354715716019554</v>
      </c>
      <c r="F42" s="320">
        <v>5.1901287257963959</v>
      </c>
      <c r="G42" s="332">
        <v>4.1307886114465582</v>
      </c>
      <c r="H42" s="327"/>
      <c r="I42" s="328"/>
      <c r="J42" s="329"/>
      <c r="K42" s="329"/>
      <c r="L42" s="329"/>
    </row>
    <row r="43" spans="1:12" ht="29" x14ac:dyDescent="0.35">
      <c r="A43" s="324" t="s">
        <v>660</v>
      </c>
      <c r="B43" s="320">
        <v>8.0614007319241381</v>
      </c>
      <c r="C43" s="320">
        <v>7.4322870812809061</v>
      </c>
      <c r="D43" s="320">
        <v>7.4617059471973928</v>
      </c>
      <c r="E43" s="320">
        <v>7.5827343114914951</v>
      </c>
      <c r="F43" s="320">
        <v>7.7584672237509764</v>
      </c>
      <c r="G43" s="218">
        <v>6.1603631117948936</v>
      </c>
      <c r="H43" s="327"/>
      <c r="I43" s="328"/>
      <c r="J43" s="329"/>
      <c r="K43" s="329"/>
      <c r="L43" s="329"/>
    </row>
    <row r="44" spans="1:12" ht="29" x14ac:dyDescent="0.35">
      <c r="A44" s="324" t="s">
        <v>661</v>
      </c>
      <c r="B44" s="320">
        <v>37.568918426629168</v>
      </c>
      <c r="C44" s="320">
        <v>35.203383941119633</v>
      </c>
      <c r="D44" s="320">
        <v>38.285295736540213</v>
      </c>
      <c r="E44" s="320">
        <v>39.313932560344966</v>
      </c>
      <c r="F44" s="320">
        <v>41.372607815247676</v>
      </c>
      <c r="G44" s="218">
        <v>35.308879187284006</v>
      </c>
      <c r="H44" s="327"/>
      <c r="I44" s="328"/>
      <c r="J44" s="329"/>
      <c r="K44" s="329"/>
      <c r="L44" s="329"/>
    </row>
    <row r="45" spans="1:12" ht="40.5" customHeight="1" x14ac:dyDescent="0.35">
      <c r="A45" s="746" t="s">
        <v>665</v>
      </c>
      <c r="B45" s="746"/>
      <c r="C45" s="746"/>
      <c r="D45" s="746"/>
      <c r="E45" s="746"/>
      <c r="F45" s="746"/>
      <c r="G45" s="746"/>
    </row>
  </sheetData>
  <mergeCells count="5">
    <mergeCell ref="A5:G5"/>
    <mergeCell ref="A19:G19"/>
    <mergeCell ref="A32:G32"/>
    <mergeCell ref="A45:G45"/>
    <mergeCell ref="A1:G4"/>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D51A3-F018-4687-8E6D-8B77D3690458}">
  <dimension ref="A1:H40"/>
  <sheetViews>
    <sheetView workbookViewId="0">
      <selection activeCell="A10" sqref="A10"/>
    </sheetView>
  </sheetViews>
  <sheetFormatPr defaultColWidth="9.1796875" defaultRowHeight="14.5" x14ac:dyDescent="0.35"/>
  <cols>
    <col min="1" max="1" width="89" style="1" customWidth="1"/>
    <col min="2" max="8" width="12.453125" style="1" customWidth="1"/>
    <col min="9" max="16384" width="9.1796875" style="1"/>
  </cols>
  <sheetData>
    <row r="1" spans="1:8" x14ac:dyDescent="0.35">
      <c r="A1" s="1" t="s">
        <v>666</v>
      </c>
    </row>
    <row r="2" spans="1:8" x14ac:dyDescent="0.35">
      <c r="A2" s="1" t="s">
        <v>667</v>
      </c>
    </row>
    <row r="3" spans="1:8" ht="15" thickBot="1" x14ac:dyDescent="0.4"/>
    <row r="4" spans="1:8" ht="29.5" thickBot="1" x14ac:dyDescent="0.4">
      <c r="A4" s="333" t="s">
        <v>668</v>
      </c>
      <c r="B4" s="334"/>
      <c r="C4" s="334"/>
      <c r="D4" s="334"/>
      <c r="E4" s="334"/>
      <c r="F4" s="334"/>
      <c r="G4" s="334"/>
      <c r="H4" s="334"/>
    </row>
    <row r="5" spans="1:8" ht="15" thickBot="1" x14ac:dyDescent="0.4">
      <c r="A5" s="335" t="s">
        <v>669</v>
      </c>
      <c r="B5" s="336">
        <v>2016</v>
      </c>
      <c r="C5" s="336">
        <v>2017</v>
      </c>
      <c r="D5" s="336">
        <v>2018</v>
      </c>
      <c r="E5" s="336">
        <v>2019</v>
      </c>
      <c r="F5" s="336">
        <v>2020</v>
      </c>
      <c r="G5" s="336">
        <v>2021</v>
      </c>
      <c r="H5" s="336">
        <v>2022</v>
      </c>
    </row>
    <row r="6" spans="1:8" x14ac:dyDescent="0.35">
      <c r="A6" s="337" t="s">
        <v>670</v>
      </c>
      <c r="B6" s="338">
        <v>617339.56610149902</v>
      </c>
      <c r="C6" s="338">
        <v>646084.27594994986</v>
      </c>
      <c r="D6" s="338">
        <v>672189.34493963176</v>
      </c>
      <c r="E6" s="338">
        <v>657878.24276848417</v>
      </c>
      <c r="F6" s="338">
        <v>637698.19589735568</v>
      </c>
      <c r="G6" s="338">
        <v>1021785.2123733374</v>
      </c>
      <c r="H6" s="338">
        <v>2427193.3676743289</v>
      </c>
    </row>
    <row r="7" spans="1:8" ht="29" x14ac:dyDescent="0.35">
      <c r="A7" s="339" t="s">
        <v>671</v>
      </c>
      <c r="B7" s="340">
        <v>281169.75085027103</v>
      </c>
      <c r="C7" s="340">
        <v>303786.00463086303</v>
      </c>
      <c r="D7" s="340">
        <v>281247.78179729136</v>
      </c>
      <c r="E7" s="340">
        <v>281875.18025843159</v>
      </c>
      <c r="F7" s="340">
        <v>303946.19092526572</v>
      </c>
      <c r="G7" s="340">
        <v>343504.61591622565</v>
      </c>
      <c r="H7" s="340">
        <v>352079.01629240962</v>
      </c>
    </row>
    <row r="8" spans="1:8" ht="29" x14ac:dyDescent="0.35">
      <c r="A8" s="341" t="s">
        <v>672</v>
      </c>
      <c r="B8" s="342">
        <v>5624.890311000001</v>
      </c>
      <c r="C8" s="342">
        <v>5594.2149109999991</v>
      </c>
      <c r="D8" s="342">
        <v>5214.8598940000002</v>
      </c>
      <c r="E8" s="342">
        <v>5213.5219999999999</v>
      </c>
      <c r="F8" s="342">
        <v>5265.8894839999994</v>
      </c>
      <c r="G8" s="342">
        <v>5001.3582050000005</v>
      </c>
      <c r="H8" s="342">
        <v>5457.2186869999996</v>
      </c>
    </row>
    <row r="9" spans="1:8" ht="33" x14ac:dyDescent="0.35">
      <c r="A9" s="341" t="s">
        <v>673</v>
      </c>
      <c r="B9" s="342">
        <v>265611.16112727101</v>
      </c>
      <c r="C9" s="342">
        <v>287355.49277386302</v>
      </c>
      <c r="D9" s="342">
        <v>266458.04278929136</v>
      </c>
      <c r="E9" s="342">
        <v>266987.88425843162</v>
      </c>
      <c r="F9" s="342">
        <v>288285.81082526571</v>
      </c>
      <c r="G9" s="342">
        <v>327193.63779522566</v>
      </c>
      <c r="H9" s="342">
        <v>335574.90156640962</v>
      </c>
    </row>
    <row r="10" spans="1:8" ht="33" x14ac:dyDescent="0.35">
      <c r="A10" s="341" t="s">
        <v>674</v>
      </c>
      <c r="B10" s="343">
        <v>9933.6994119999981</v>
      </c>
      <c r="C10" s="343">
        <v>10836.296946</v>
      </c>
      <c r="D10" s="343">
        <v>9574.8791139999994</v>
      </c>
      <c r="E10" s="343">
        <v>9673.7739999999994</v>
      </c>
      <c r="F10" s="343">
        <v>10394.490616000001</v>
      </c>
      <c r="G10" s="343">
        <v>11309.619916000001</v>
      </c>
      <c r="H10" s="343">
        <v>11047.896039000001</v>
      </c>
    </row>
    <row r="11" spans="1:8" ht="29" x14ac:dyDescent="0.35">
      <c r="A11" s="339" t="s">
        <v>675</v>
      </c>
      <c r="B11" s="344">
        <v>336169.81525122799</v>
      </c>
      <c r="C11" s="344">
        <v>342298.27131908684</v>
      </c>
      <c r="D11" s="344">
        <v>390941.5631423404</v>
      </c>
      <c r="E11" s="344">
        <v>376003.06251005264</v>
      </c>
      <c r="F11" s="344">
        <v>333752.00497208996</v>
      </c>
      <c r="G11" s="344">
        <v>678280.59645711177</v>
      </c>
      <c r="H11" s="344">
        <v>2075114.3513819189</v>
      </c>
    </row>
    <row r="12" spans="1:8" ht="33" x14ac:dyDescent="0.35">
      <c r="A12" s="341" t="s">
        <v>676</v>
      </c>
      <c r="B12" s="342">
        <v>55500.982637458997</v>
      </c>
      <c r="C12" s="342">
        <v>55082.535480275386</v>
      </c>
      <c r="D12" s="342">
        <v>59195.205281332557</v>
      </c>
      <c r="E12" s="342">
        <v>56476.026400175309</v>
      </c>
      <c r="F12" s="342">
        <v>55150.908847831408</v>
      </c>
      <c r="G12" s="342">
        <v>59382.298018185473</v>
      </c>
      <c r="H12" s="342">
        <v>102310.42552451909</v>
      </c>
    </row>
    <row r="13" spans="1:8" ht="33.5" thickBot="1" x14ac:dyDescent="0.4">
      <c r="A13" s="345" t="s">
        <v>677</v>
      </c>
      <c r="B13" s="346">
        <v>42429.132701296992</v>
      </c>
      <c r="C13" s="346">
        <v>39882.79012084593</v>
      </c>
      <c r="D13" s="346">
        <v>39716.76413452116</v>
      </c>
      <c r="E13" s="346">
        <v>47009.352486478892</v>
      </c>
      <c r="F13" s="346">
        <v>41540.092933385771</v>
      </c>
      <c r="G13" s="346">
        <v>48828.127123939827</v>
      </c>
      <c r="H13" s="346">
        <v>103399.56346375497</v>
      </c>
    </row>
    <row r="15" spans="1:8" ht="15" thickBot="1" x14ac:dyDescent="0.4"/>
    <row r="16" spans="1:8" ht="29.5" thickBot="1" x14ac:dyDescent="0.4">
      <c r="A16" s="333" t="s">
        <v>678</v>
      </c>
      <c r="B16" s="334"/>
      <c r="C16" s="334"/>
      <c r="D16" s="334"/>
      <c r="E16" s="334"/>
      <c r="F16" s="334"/>
      <c r="G16" s="334"/>
      <c r="H16" s="334"/>
    </row>
    <row r="17" spans="1:8" ht="15" thickBot="1" x14ac:dyDescent="0.4">
      <c r="A17" s="335" t="s">
        <v>669</v>
      </c>
      <c r="B17" s="336">
        <v>2016</v>
      </c>
      <c r="C17" s="336">
        <v>2017</v>
      </c>
      <c r="D17" s="336">
        <v>2018</v>
      </c>
      <c r="E17" s="336">
        <v>2019</v>
      </c>
      <c r="F17" s="336">
        <v>2020</v>
      </c>
      <c r="G17" s="336">
        <v>2021</v>
      </c>
      <c r="H17" s="336">
        <v>2022</v>
      </c>
    </row>
    <row r="18" spans="1:8" x14ac:dyDescent="0.35">
      <c r="A18" s="337" t="s">
        <v>670</v>
      </c>
      <c r="B18" s="338">
        <v>330013.47730000003</v>
      </c>
      <c r="C18" s="338">
        <v>348119.47309000004</v>
      </c>
      <c r="D18" s="338">
        <v>321180.13830599998</v>
      </c>
      <c r="E18" s="338">
        <v>311809.56299999997</v>
      </c>
      <c r="F18" s="338">
        <v>329922.30547800002</v>
      </c>
      <c r="G18" s="338">
        <v>366073.88768799999</v>
      </c>
      <c r="H18" s="338">
        <v>392084.83703999995</v>
      </c>
    </row>
    <row r="19" spans="1:8" ht="29" x14ac:dyDescent="0.35">
      <c r="A19" s="339" t="s">
        <v>671</v>
      </c>
      <c r="B19" s="340">
        <v>281168.63780900004</v>
      </c>
      <c r="C19" s="340">
        <v>303785.86133500002</v>
      </c>
      <c r="D19" s="340">
        <v>281049.05131399998</v>
      </c>
      <c r="E19" s="340">
        <v>281283.06199999998</v>
      </c>
      <c r="F19" s="340">
        <v>303373.40087000001</v>
      </c>
      <c r="G19" s="340">
        <v>342854.62066000002</v>
      </c>
      <c r="H19" s="340">
        <v>352020.64685699996</v>
      </c>
    </row>
    <row r="20" spans="1:8" ht="29" x14ac:dyDescent="0.35">
      <c r="A20" s="341" t="s">
        <v>672</v>
      </c>
      <c r="B20" s="342">
        <v>5624.890311000001</v>
      </c>
      <c r="C20" s="342">
        <v>5594.2149109999991</v>
      </c>
      <c r="D20" s="342">
        <v>5214.8598940000002</v>
      </c>
      <c r="E20" s="342">
        <v>5213.5219999999999</v>
      </c>
      <c r="F20" s="342">
        <v>5265.8894839999994</v>
      </c>
      <c r="G20" s="342">
        <v>5001.3582050000005</v>
      </c>
      <c r="H20" s="342">
        <v>5456.2186869999996</v>
      </c>
    </row>
    <row r="21" spans="1:8" ht="33" x14ac:dyDescent="0.35">
      <c r="A21" s="341" t="s">
        <v>673</v>
      </c>
      <c r="B21" s="342">
        <v>265610.04808600002</v>
      </c>
      <c r="C21" s="342">
        <v>287355.34947800002</v>
      </c>
      <c r="D21" s="342">
        <v>266259.31230599998</v>
      </c>
      <c r="E21" s="342">
        <v>266395.766</v>
      </c>
      <c r="F21" s="342">
        <v>287713.02077</v>
      </c>
      <c r="G21" s="342">
        <v>326543.64253900002</v>
      </c>
      <c r="H21" s="342">
        <v>335516.53213099996</v>
      </c>
    </row>
    <row r="22" spans="1:8" ht="33" x14ac:dyDescent="0.35">
      <c r="A22" s="341" t="s">
        <v>674</v>
      </c>
      <c r="B22" s="343">
        <v>9933.6994119999981</v>
      </c>
      <c r="C22" s="343">
        <v>10836.296946</v>
      </c>
      <c r="D22" s="343">
        <v>9574.8791139999994</v>
      </c>
      <c r="E22" s="343">
        <v>9673.7739999999994</v>
      </c>
      <c r="F22" s="343">
        <v>10394.490616000001</v>
      </c>
      <c r="G22" s="343">
        <v>11309.619916000001</v>
      </c>
      <c r="H22" s="343">
        <v>11047.896039000001</v>
      </c>
    </row>
    <row r="23" spans="1:8" ht="29" x14ac:dyDescent="0.35">
      <c r="A23" s="339" t="s">
        <v>675</v>
      </c>
      <c r="B23" s="344">
        <v>48844.839490999999</v>
      </c>
      <c r="C23" s="344">
        <v>44333.611755000005</v>
      </c>
      <c r="D23" s="344">
        <v>40131.086992000004</v>
      </c>
      <c r="E23" s="344">
        <v>30526.501</v>
      </c>
      <c r="F23" s="344">
        <v>26548.904608000001</v>
      </c>
      <c r="G23" s="344">
        <v>23219.267028000002</v>
      </c>
      <c r="H23" s="344">
        <v>40064.190182999999</v>
      </c>
    </row>
    <row r="24" spans="1:8" ht="33" x14ac:dyDescent="0.35">
      <c r="A24" s="341" t="s">
        <v>676</v>
      </c>
      <c r="B24" s="342">
        <v>48385.456767999996</v>
      </c>
      <c r="C24" s="342">
        <v>44115.605834000002</v>
      </c>
      <c r="D24" s="342">
        <v>39109.840883000004</v>
      </c>
      <c r="E24" s="342">
        <v>29544.760999999999</v>
      </c>
      <c r="F24" s="342">
        <v>26318.349764999999</v>
      </c>
      <c r="G24" s="342">
        <v>22995.921559000002</v>
      </c>
      <c r="H24" s="342">
        <v>39494.016702000001</v>
      </c>
    </row>
    <row r="25" spans="1:8" ht="33.5" thickBot="1" x14ac:dyDescent="0.4">
      <c r="A25" s="345" t="s">
        <v>677</v>
      </c>
      <c r="B25" s="346">
        <v>459.38272299999994</v>
      </c>
      <c r="C25" s="346">
        <v>218.005921</v>
      </c>
      <c r="D25" s="346">
        <v>1021.246109</v>
      </c>
      <c r="E25" s="346">
        <v>981.74</v>
      </c>
      <c r="F25" s="346">
        <v>230.55484300000001</v>
      </c>
      <c r="G25" s="346">
        <v>223.34546900000001</v>
      </c>
      <c r="H25" s="346">
        <v>570.17348099999992</v>
      </c>
    </row>
    <row r="26" spans="1:8" ht="15" thickBot="1" x14ac:dyDescent="0.4">
      <c r="A26" s="347"/>
    </row>
    <row r="27" spans="1:8" ht="33.5" thickBot="1" x14ac:dyDescent="0.4">
      <c r="A27" s="333" t="s">
        <v>679</v>
      </c>
      <c r="B27" s="334"/>
      <c r="C27" s="334"/>
      <c r="D27" s="334"/>
      <c r="E27" s="334"/>
      <c r="F27" s="334"/>
      <c r="G27" s="334"/>
      <c r="H27" s="334"/>
    </row>
    <row r="28" spans="1:8" ht="15" thickBot="1" x14ac:dyDescent="0.4">
      <c r="A28" s="348" t="s">
        <v>493</v>
      </c>
      <c r="B28" s="336">
        <v>2016</v>
      </c>
      <c r="C28" s="336">
        <v>2017</v>
      </c>
      <c r="D28" s="336">
        <v>2018</v>
      </c>
      <c r="E28" s="336">
        <v>2019</v>
      </c>
      <c r="F28" s="336">
        <v>2020</v>
      </c>
      <c r="G28" s="336">
        <v>2021</v>
      </c>
      <c r="H28" s="336">
        <v>2022</v>
      </c>
    </row>
    <row r="29" spans="1:8" x14ac:dyDescent="0.35">
      <c r="A29" s="337" t="s">
        <v>680</v>
      </c>
      <c r="B29" s="338">
        <v>287326.08880149899</v>
      </c>
      <c r="C29" s="338">
        <v>297964.80285994982</v>
      </c>
      <c r="D29" s="338">
        <v>351009.20663363178</v>
      </c>
      <c r="E29" s="338">
        <v>346068.67976848426</v>
      </c>
      <c r="F29" s="338">
        <v>307775.89041935565</v>
      </c>
      <c r="G29" s="338">
        <v>655711.32468533737</v>
      </c>
      <c r="H29" s="338">
        <v>2035108.5306343287</v>
      </c>
    </row>
    <row r="30" spans="1:8" ht="29" x14ac:dyDescent="0.35">
      <c r="A30" s="349" t="s">
        <v>671</v>
      </c>
      <c r="B30" s="340">
        <v>1.1130412709999999</v>
      </c>
      <c r="C30" s="340">
        <v>0.143295863</v>
      </c>
      <c r="D30" s="340">
        <v>198.73048329135227</v>
      </c>
      <c r="E30" s="340">
        <v>592.11825843162967</v>
      </c>
      <c r="F30" s="340">
        <v>572.79005526569881</v>
      </c>
      <c r="G30" s="340">
        <v>649.99525622562464</v>
      </c>
      <c r="H30" s="340">
        <v>58.36943540967485</v>
      </c>
    </row>
    <row r="31" spans="1:8" ht="29" x14ac:dyDescent="0.35">
      <c r="A31" s="350" t="s">
        <v>681</v>
      </c>
      <c r="B31" s="342">
        <v>0</v>
      </c>
      <c r="C31" s="342">
        <v>0</v>
      </c>
      <c r="D31" s="342">
        <v>0</v>
      </c>
      <c r="E31" s="342">
        <v>0</v>
      </c>
      <c r="F31" s="342">
        <v>0</v>
      </c>
      <c r="G31" s="342">
        <v>0</v>
      </c>
      <c r="H31" s="342">
        <v>1</v>
      </c>
    </row>
    <row r="32" spans="1:8" ht="33" x14ac:dyDescent="0.35">
      <c r="A32" s="341" t="s">
        <v>673</v>
      </c>
      <c r="B32" s="342">
        <v>1.1130412709999999</v>
      </c>
      <c r="C32" s="342">
        <v>0.143295863</v>
      </c>
      <c r="D32" s="342">
        <v>198.73048329135227</v>
      </c>
      <c r="E32" s="342">
        <v>592.11825843162967</v>
      </c>
      <c r="F32" s="342">
        <v>572.79005526569881</v>
      </c>
      <c r="G32" s="342">
        <v>649.99525622562464</v>
      </c>
      <c r="H32" s="342">
        <v>58.36943540967485</v>
      </c>
    </row>
    <row r="33" spans="1:8" ht="33" x14ac:dyDescent="0.35">
      <c r="A33" s="341" t="s">
        <v>674</v>
      </c>
      <c r="B33" s="342">
        <v>0</v>
      </c>
      <c r="C33" s="342">
        <v>0</v>
      </c>
      <c r="D33" s="342">
        <v>0</v>
      </c>
      <c r="E33" s="342">
        <v>0</v>
      </c>
      <c r="F33" s="342">
        <v>0</v>
      </c>
      <c r="G33" s="342">
        <v>0</v>
      </c>
      <c r="H33" s="342">
        <v>2.5803359449128E-19</v>
      </c>
    </row>
    <row r="34" spans="1:8" ht="29" x14ac:dyDescent="0.35">
      <c r="A34" s="349" t="s">
        <v>675</v>
      </c>
      <c r="B34" s="344">
        <v>287324.975760228</v>
      </c>
      <c r="C34" s="344">
        <v>297964.65956408682</v>
      </c>
      <c r="D34" s="344">
        <v>350810.4761503404</v>
      </c>
      <c r="E34" s="344">
        <v>345476.56151005265</v>
      </c>
      <c r="F34" s="344">
        <v>307203.10036408994</v>
      </c>
      <c r="G34" s="344">
        <v>655061.32942911179</v>
      </c>
      <c r="H34" s="344">
        <v>2035050.1611989189</v>
      </c>
    </row>
    <row r="35" spans="1:8" ht="33" x14ac:dyDescent="0.35">
      <c r="A35" s="351" t="s">
        <v>682</v>
      </c>
      <c r="B35" s="343">
        <v>7115.5258694589993</v>
      </c>
      <c r="C35" s="343">
        <v>10966.929646275385</v>
      </c>
      <c r="D35" s="343">
        <v>20085.364398332553</v>
      </c>
      <c r="E35" s="343">
        <v>26931.265400175307</v>
      </c>
      <c r="F35" s="343">
        <v>28832.559082831405</v>
      </c>
      <c r="G35" s="343">
        <v>36386.376459185471</v>
      </c>
      <c r="H35" s="343">
        <v>62816.408822519094</v>
      </c>
    </row>
    <row r="36" spans="1:8" ht="33" x14ac:dyDescent="0.35">
      <c r="A36" s="351" t="s">
        <v>683</v>
      </c>
      <c r="B36" s="342">
        <v>41969.74997829699</v>
      </c>
      <c r="C36" s="342">
        <v>39664.784199845926</v>
      </c>
      <c r="D36" s="342">
        <v>38695.51802552116</v>
      </c>
      <c r="E36" s="342">
        <v>46027.612486478894</v>
      </c>
      <c r="F36" s="342">
        <v>41309.538090385773</v>
      </c>
      <c r="G36" s="342">
        <v>48604.781654939827</v>
      </c>
      <c r="H36" s="342">
        <v>102829.38998275496</v>
      </c>
    </row>
    <row r="37" spans="1:8" ht="33" x14ac:dyDescent="0.35">
      <c r="A37" s="351" t="s">
        <v>684</v>
      </c>
      <c r="B37" s="342">
        <v>51045.762288350001</v>
      </c>
      <c r="C37" s="342">
        <v>46599.568295259101</v>
      </c>
      <c r="D37" s="342">
        <v>49811.656917536835</v>
      </c>
      <c r="E37" s="342">
        <v>58672.0369160396</v>
      </c>
      <c r="F37" s="342">
        <v>54605.925884533375</v>
      </c>
      <c r="G37" s="342">
        <v>76011.302421479762</v>
      </c>
      <c r="H37" s="342">
        <v>188578.02563715909</v>
      </c>
    </row>
    <row r="38" spans="1:8" ht="33.5" thickBot="1" x14ac:dyDescent="0.4">
      <c r="A38" s="352" t="s">
        <v>685</v>
      </c>
      <c r="B38" s="346">
        <v>187193.93762412202</v>
      </c>
      <c r="C38" s="346">
        <v>200733.37742270637</v>
      </c>
      <c r="D38" s="346">
        <v>242217.93680894983</v>
      </c>
      <c r="E38" s="346">
        <v>213845.64670735883</v>
      </c>
      <c r="F38" s="346">
        <v>182455.07730633943</v>
      </c>
      <c r="G38" s="346">
        <v>494058.86889350676</v>
      </c>
      <c r="H38" s="346">
        <v>1680826.3367564857</v>
      </c>
    </row>
    <row r="39" spans="1:8" x14ac:dyDescent="0.35">
      <c r="A39" s="347"/>
    </row>
    <row r="40" spans="1:8" ht="60" x14ac:dyDescent="0.35">
      <c r="A40" s="353" t="s">
        <v>686</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63743-7F00-4652-8BCC-FE5FA8ED2543}">
  <dimension ref="A1:I15"/>
  <sheetViews>
    <sheetView workbookViewId="0">
      <selection activeCell="H11" sqref="H11"/>
    </sheetView>
  </sheetViews>
  <sheetFormatPr defaultColWidth="9.1796875" defaultRowHeight="14.5" x14ac:dyDescent="0.35"/>
  <cols>
    <col min="1" max="1" width="108.453125" style="1" customWidth="1"/>
    <col min="2" max="4" width="9" style="1" customWidth="1"/>
    <col min="5" max="5" width="8.81640625" style="1" bestFit="1" customWidth="1"/>
    <col min="6" max="6" width="9.1796875" style="1" bestFit="1"/>
    <col min="7" max="16384" width="9.1796875" style="1"/>
  </cols>
  <sheetData>
    <row r="1" spans="1:9" x14ac:dyDescent="0.35">
      <c r="A1" s="749" t="s">
        <v>687</v>
      </c>
      <c r="B1" s="750"/>
      <c r="C1" s="750"/>
      <c r="D1" s="750"/>
      <c r="E1" s="750"/>
      <c r="F1" s="750"/>
      <c r="G1" s="751"/>
    </row>
    <row r="2" spans="1:9" x14ac:dyDescent="0.35">
      <c r="A2" s="752" t="s">
        <v>688</v>
      </c>
      <c r="B2" s="753"/>
      <c r="C2" s="753"/>
      <c r="D2" s="753"/>
      <c r="E2" s="753"/>
      <c r="F2" s="753"/>
      <c r="G2" s="754"/>
    </row>
    <row r="3" spans="1:9" x14ac:dyDescent="0.35">
      <c r="A3" s="755" t="s">
        <v>689</v>
      </c>
      <c r="B3" s="756"/>
      <c r="C3" s="756"/>
      <c r="D3" s="756"/>
      <c r="E3" s="756"/>
      <c r="F3" s="756"/>
      <c r="G3" s="757"/>
    </row>
    <row r="4" spans="1:9" ht="15" thickBot="1" x14ac:dyDescent="0.4">
      <c r="A4" s="758" t="s">
        <v>690</v>
      </c>
      <c r="B4" s="759"/>
      <c r="C4" s="759"/>
      <c r="D4" s="759"/>
      <c r="E4" s="759"/>
      <c r="F4" s="759"/>
      <c r="G4" s="760"/>
    </row>
    <row r="5" spans="1:9" x14ac:dyDescent="0.35">
      <c r="A5" s="304" t="s">
        <v>493</v>
      </c>
      <c r="B5" s="354">
        <v>2017</v>
      </c>
      <c r="C5" s="354">
        <v>2018</v>
      </c>
      <c r="D5" s="354">
        <v>2019</v>
      </c>
      <c r="E5" s="354">
        <v>2020</v>
      </c>
      <c r="F5" s="355">
        <v>2021</v>
      </c>
      <c r="G5" s="355">
        <v>2022</v>
      </c>
    </row>
    <row r="6" spans="1:9" x14ac:dyDescent="0.35">
      <c r="A6" s="309" t="s">
        <v>680</v>
      </c>
      <c r="B6" s="356">
        <v>3451.7840000000001</v>
      </c>
      <c r="C6" s="356">
        <v>3470.6849999999999</v>
      </c>
      <c r="D6" s="356">
        <v>3500.0419999999999</v>
      </c>
      <c r="E6" s="356">
        <v>3506.1312099999996</v>
      </c>
      <c r="F6" s="357">
        <v>3509.576</v>
      </c>
      <c r="G6" s="357">
        <v>3515.2939999999999</v>
      </c>
      <c r="I6" s="358"/>
    </row>
    <row r="7" spans="1:9" ht="29" x14ac:dyDescent="0.35">
      <c r="A7" s="359" t="s">
        <v>671</v>
      </c>
      <c r="B7" s="356">
        <v>3238.6750000000002</v>
      </c>
      <c r="C7" s="356">
        <v>3256.0419999999999</v>
      </c>
      <c r="D7" s="356">
        <v>3279.8939999999998</v>
      </c>
      <c r="E7" s="356">
        <v>3286.6089999999995</v>
      </c>
      <c r="F7" s="357">
        <v>3293.6080000000002</v>
      </c>
      <c r="G7" s="357">
        <v>3311.1559999999999</v>
      </c>
      <c r="I7" s="358"/>
    </row>
    <row r="8" spans="1:9" ht="29" x14ac:dyDescent="0.35">
      <c r="A8" s="360" t="s">
        <v>691</v>
      </c>
      <c r="B8" s="361">
        <v>403.661</v>
      </c>
      <c r="C8" s="361">
        <v>402.839</v>
      </c>
      <c r="D8" s="361">
        <v>402.22</v>
      </c>
      <c r="E8" s="361">
        <v>401.709</v>
      </c>
      <c r="F8" s="362">
        <v>399.54700000000003</v>
      </c>
      <c r="G8" s="362">
        <v>398.96300000000002</v>
      </c>
      <c r="I8" s="358"/>
    </row>
    <row r="9" spans="1:9" ht="33" x14ac:dyDescent="0.35">
      <c r="A9" s="360" t="s">
        <v>692</v>
      </c>
      <c r="B9" s="361">
        <v>2832.7220000000002</v>
      </c>
      <c r="C9" s="361">
        <v>2850.9110000000001</v>
      </c>
      <c r="D9" s="361">
        <v>2875.4070000000002</v>
      </c>
      <c r="E9" s="361">
        <v>2882.6199999999994</v>
      </c>
      <c r="F9" s="362">
        <v>2891.72</v>
      </c>
      <c r="G9" s="362">
        <v>2909.8130000000001</v>
      </c>
      <c r="I9" s="358"/>
    </row>
    <row r="10" spans="1:9" ht="29" x14ac:dyDescent="0.35">
      <c r="A10" s="360" t="s">
        <v>693</v>
      </c>
      <c r="B10" s="361">
        <v>2.2919999999999998</v>
      </c>
      <c r="C10" s="361">
        <v>2.2919999999999998</v>
      </c>
      <c r="D10" s="361">
        <v>2.2669999999999999</v>
      </c>
      <c r="E10" s="361">
        <v>2.2799999999999998</v>
      </c>
      <c r="F10" s="362">
        <v>2.3410000000000002</v>
      </c>
      <c r="G10" s="362">
        <v>2.38</v>
      </c>
      <c r="I10" s="358"/>
    </row>
    <row r="11" spans="1:9" ht="29" x14ac:dyDescent="0.35">
      <c r="A11" s="359" t="s">
        <v>675</v>
      </c>
      <c r="B11" s="356">
        <v>213.10900000000001</v>
      </c>
      <c r="C11" s="356">
        <v>214.643</v>
      </c>
      <c r="D11" s="356">
        <v>220.148</v>
      </c>
      <c r="E11" s="356">
        <v>219.52220999999994</v>
      </c>
      <c r="F11" s="357">
        <v>215.96799999999999</v>
      </c>
      <c r="G11" s="357">
        <v>204.13800000000001</v>
      </c>
      <c r="I11" s="358"/>
    </row>
    <row r="12" spans="1:9" ht="33" x14ac:dyDescent="0.35">
      <c r="A12" s="360" t="s">
        <v>694</v>
      </c>
      <c r="B12" s="361">
        <v>196.46</v>
      </c>
      <c r="C12" s="361">
        <v>198.04300000000001</v>
      </c>
      <c r="D12" s="361">
        <v>203.22</v>
      </c>
      <c r="E12" s="361">
        <v>202.70916799999998</v>
      </c>
      <c r="F12" s="362">
        <v>199.19</v>
      </c>
      <c r="G12" s="362">
        <v>187.64400000000001</v>
      </c>
      <c r="I12" s="358"/>
    </row>
    <row r="13" spans="1:9" ht="33" x14ac:dyDescent="0.35">
      <c r="A13" s="360" t="s">
        <v>695</v>
      </c>
      <c r="B13" s="361">
        <v>12.255000000000001</v>
      </c>
      <c r="C13" s="361">
        <v>12.182</v>
      </c>
      <c r="D13" s="361">
        <v>12.457000000000001</v>
      </c>
      <c r="E13" s="361">
        <v>12.314033999999999</v>
      </c>
      <c r="F13" s="362">
        <v>12.237</v>
      </c>
      <c r="G13" s="362">
        <v>12.002000000000001</v>
      </c>
      <c r="I13" s="358"/>
    </row>
    <row r="14" spans="1:9" ht="33" x14ac:dyDescent="0.35">
      <c r="A14" s="360" t="s">
        <v>696</v>
      </c>
      <c r="B14" s="361">
        <v>3.53</v>
      </c>
      <c r="C14" s="361">
        <v>3.5609999999999999</v>
      </c>
      <c r="D14" s="361">
        <v>3.61</v>
      </c>
      <c r="E14" s="361">
        <v>3.6320069999999998</v>
      </c>
      <c r="F14" s="362">
        <v>3.681</v>
      </c>
      <c r="G14" s="362">
        <v>3.637</v>
      </c>
      <c r="I14" s="358"/>
    </row>
    <row r="15" spans="1:9" ht="29" x14ac:dyDescent="0.35">
      <c r="A15" s="360" t="s">
        <v>697</v>
      </c>
      <c r="B15" s="361">
        <v>0.86399999999999999</v>
      </c>
      <c r="C15" s="361">
        <v>0.85699999999999998</v>
      </c>
      <c r="D15" s="361">
        <v>0.86099999999999999</v>
      </c>
      <c r="E15" s="361">
        <v>0.86700100000000002</v>
      </c>
      <c r="F15" s="362">
        <v>0.86</v>
      </c>
      <c r="G15" s="362">
        <v>0.85499999999999998</v>
      </c>
      <c r="I15" s="358"/>
    </row>
  </sheetData>
  <mergeCells count="4">
    <mergeCell ref="A1:G1"/>
    <mergeCell ref="A2:G2"/>
    <mergeCell ref="A3:G3"/>
    <mergeCell ref="A4:G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02907-0117-47A0-B213-C05FD876B5F9}">
  <dimension ref="A1:L40"/>
  <sheetViews>
    <sheetView workbookViewId="0">
      <selection activeCell="A33" sqref="A33"/>
    </sheetView>
  </sheetViews>
  <sheetFormatPr defaultRowHeight="14.5" x14ac:dyDescent="0.35"/>
  <cols>
    <col min="1" max="1" width="8.7265625" style="1"/>
    <col min="12" max="12" width="12.1796875" customWidth="1"/>
  </cols>
  <sheetData>
    <row r="1" spans="2:12" s="1" customFormat="1" ht="15" thickBot="1" x14ac:dyDescent="0.4"/>
    <row r="2" spans="2:12" ht="18.5" x14ac:dyDescent="0.45">
      <c r="B2" s="647" t="s">
        <v>1192</v>
      </c>
      <c r="C2" s="631"/>
      <c r="D2" s="631"/>
      <c r="E2" s="631"/>
      <c r="F2" s="631"/>
      <c r="G2" s="631"/>
      <c r="H2" s="631"/>
      <c r="I2" s="631"/>
      <c r="J2" s="631"/>
      <c r="K2" s="631"/>
      <c r="L2" s="632"/>
    </row>
    <row r="3" spans="2:12" s="1" customFormat="1" x14ac:dyDescent="0.35">
      <c r="B3" s="636"/>
      <c r="C3" s="189"/>
      <c r="D3" s="189"/>
      <c r="E3" s="189"/>
      <c r="F3" s="189"/>
      <c r="G3" s="189"/>
      <c r="H3" s="189"/>
      <c r="I3" s="189"/>
      <c r="J3" s="189"/>
      <c r="K3" s="189"/>
      <c r="L3" s="633"/>
    </row>
    <row r="4" spans="2:12" x14ac:dyDescent="0.35">
      <c r="B4" s="662" t="s">
        <v>1202</v>
      </c>
      <c r="C4" s="663"/>
      <c r="D4" s="663"/>
      <c r="E4" s="663"/>
      <c r="F4" s="663"/>
      <c r="G4" s="663"/>
      <c r="H4" s="663"/>
      <c r="I4" s="663"/>
      <c r="J4" s="663"/>
      <c r="K4" s="663"/>
      <c r="L4" s="664"/>
    </row>
    <row r="5" spans="2:12" x14ac:dyDescent="0.35">
      <c r="B5" s="662" t="s">
        <v>1203</v>
      </c>
      <c r="C5" s="663"/>
      <c r="D5" s="663"/>
      <c r="E5" s="663"/>
      <c r="F5" s="663"/>
      <c r="G5" s="663"/>
      <c r="H5" s="663"/>
      <c r="I5" s="663"/>
      <c r="J5" s="663"/>
      <c r="K5" s="663"/>
      <c r="L5" s="664"/>
    </row>
    <row r="6" spans="2:12" x14ac:dyDescent="0.35">
      <c r="B6" s="662" t="s">
        <v>1204</v>
      </c>
      <c r="C6" s="663"/>
      <c r="D6" s="663"/>
      <c r="E6" s="663"/>
      <c r="F6" s="663"/>
      <c r="G6" s="663"/>
      <c r="H6" s="663"/>
      <c r="I6" s="663"/>
      <c r="J6" s="663"/>
      <c r="K6" s="663"/>
      <c r="L6" s="664"/>
    </row>
    <row r="7" spans="2:12" s="1" customFormat="1" ht="10" customHeight="1" x14ac:dyDescent="0.35">
      <c r="B7" s="648"/>
      <c r="C7" s="649"/>
      <c r="D7" s="649"/>
      <c r="E7" s="649"/>
      <c r="F7" s="649"/>
      <c r="G7" s="649"/>
      <c r="H7" s="649"/>
      <c r="I7" s="649"/>
      <c r="J7" s="649"/>
      <c r="K7" s="649"/>
      <c r="L7" s="650"/>
    </row>
    <row r="8" spans="2:12" x14ac:dyDescent="0.35">
      <c r="B8" s="662" t="s">
        <v>1201</v>
      </c>
      <c r="C8" s="663"/>
      <c r="D8" s="663"/>
      <c r="E8" s="663"/>
      <c r="F8" s="663"/>
      <c r="G8" s="663"/>
      <c r="H8" s="663"/>
      <c r="I8" s="663"/>
      <c r="J8" s="663"/>
      <c r="K8" s="663"/>
      <c r="L8" s="664"/>
    </row>
    <row r="9" spans="2:12" x14ac:dyDescent="0.35">
      <c r="B9" s="662" t="s">
        <v>1223</v>
      </c>
      <c r="C9" s="663"/>
      <c r="D9" s="663"/>
      <c r="E9" s="663"/>
      <c r="F9" s="663"/>
      <c r="G9" s="663"/>
      <c r="H9" s="663"/>
      <c r="I9" s="663"/>
      <c r="J9" s="663"/>
      <c r="K9" s="663"/>
      <c r="L9" s="664"/>
    </row>
    <row r="10" spans="2:12" x14ac:dyDescent="0.35">
      <c r="B10" s="662" t="s">
        <v>1205</v>
      </c>
      <c r="C10" s="663"/>
      <c r="D10" s="663"/>
      <c r="E10" s="663"/>
      <c r="F10" s="663"/>
      <c r="G10" s="663"/>
      <c r="H10" s="663"/>
      <c r="I10" s="663"/>
      <c r="J10" s="663"/>
      <c r="K10" s="663"/>
      <c r="L10" s="664"/>
    </row>
    <row r="11" spans="2:12" s="1" customFormat="1" ht="10" customHeight="1" x14ac:dyDescent="0.35">
      <c r="B11" s="648"/>
      <c r="C11" s="649"/>
      <c r="D11" s="649"/>
      <c r="E11" s="649"/>
      <c r="F11" s="649"/>
      <c r="G11" s="649"/>
      <c r="H11" s="649"/>
      <c r="I11" s="649"/>
      <c r="J11" s="649"/>
      <c r="K11" s="649"/>
      <c r="L11" s="650"/>
    </row>
    <row r="12" spans="2:12" x14ac:dyDescent="0.35">
      <c r="B12" s="662" t="s">
        <v>1206</v>
      </c>
      <c r="C12" s="663"/>
      <c r="D12" s="663"/>
      <c r="E12" s="663"/>
      <c r="F12" s="663"/>
      <c r="G12" s="663"/>
      <c r="H12" s="663"/>
      <c r="I12" s="663"/>
      <c r="J12" s="663"/>
      <c r="K12" s="663"/>
      <c r="L12" s="664"/>
    </row>
    <row r="13" spans="2:12" x14ac:dyDescent="0.35">
      <c r="B13" s="662" t="s">
        <v>1207</v>
      </c>
      <c r="C13" s="663"/>
      <c r="D13" s="663"/>
      <c r="E13" s="663"/>
      <c r="F13" s="663"/>
      <c r="G13" s="663"/>
      <c r="H13" s="663"/>
      <c r="I13" s="663"/>
      <c r="J13" s="663"/>
      <c r="K13" s="663"/>
      <c r="L13" s="664"/>
    </row>
    <row r="14" spans="2:12" s="1" customFormat="1" ht="10" customHeight="1" x14ac:dyDescent="0.35">
      <c r="B14" s="648"/>
      <c r="C14" s="649"/>
      <c r="D14" s="649"/>
      <c r="E14" s="649"/>
      <c r="F14" s="649"/>
      <c r="G14" s="649"/>
      <c r="H14" s="649"/>
      <c r="I14" s="649"/>
      <c r="J14" s="649"/>
      <c r="K14" s="649"/>
      <c r="L14" s="650"/>
    </row>
    <row r="15" spans="2:12" x14ac:dyDescent="0.35">
      <c r="B15" s="662" t="s">
        <v>1208</v>
      </c>
      <c r="C15" s="663"/>
      <c r="D15" s="663"/>
      <c r="E15" s="663"/>
      <c r="F15" s="663"/>
      <c r="G15" s="663"/>
      <c r="H15" s="663"/>
      <c r="I15" s="663"/>
      <c r="J15" s="663"/>
      <c r="K15" s="663"/>
      <c r="L15" s="664"/>
    </row>
    <row r="16" spans="2:12" x14ac:dyDescent="0.35">
      <c r="B16" s="662" t="s">
        <v>1209</v>
      </c>
      <c r="C16" s="663"/>
      <c r="D16" s="663"/>
      <c r="E16" s="663"/>
      <c r="F16" s="663"/>
      <c r="G16" s="663"/>
      <c r="H16" s="663"/>
      <c r="I16" s="663"/>
      <c r="J16" s="663"/>
      <c r="K16" s="663"/>
      <c r="L16" s="664"/>
    </row>
    <row r="17" spans="2:12" x14ac:dyDescent="0.35">
      <c r="B17" s="662" t="s">
        <v>1210</v>
      </c>
      <c r="C17" s="663"/>
      <c r="D17" s="663"/>
      <c r="E17" s="663"/>
      <c r="F17" s="663"/>
      <c r="G17" s="663"/>
      <c r="H17" s="663"/>
      <c r="I17" s="663"/>
      <c r="J17" s="663"/>
      <c r="K17" s="663"/>
      <c r="L17" s="664"/>
    </row>
    <row r="18" spans="2:12" x14ac:dyDescent="0.35">
      <c r="B18" s="662" t="s">
        <v>1211</v>
      </c>
      <c r="C18" s="663"/>
      <c r="D18" s="663"/>
      <c r="E18" s="663"/>
      <c r="F18" s="663"/>
      <c r="G18" s="663"/>
      <c r="H18" s="663"/>
      <c r="I18" s="663"/>
      <c r="J18" s="663"/>
      <c r="K18" s="663"/>
      <c r="L18" s="664"/>
    </row>
    <row r="19" spans="2:12" x14ac:dyDescent="0.35">
      <c r="B19" s="662" t="s">
        <v>1212</v>
      </c>
      <c r="C19" s="663"/>
      <c r="D19" s="663"/>
      <c r="E19" s="663"/>
      <c r="F19" s="663"/>
      <c r="G19" s="663"/>
      <c r="H19" s="663"/>
      <c r="I19" s="663"/>
      <c r="J19" s="663"/>
      <c r="K19" s="663"/>
      <c r="L19" s="664"/>
    </row>
    <row r="20" spans="2:12" x14ac:dyDescent="0.35">
      <c r="B20" s="662" t="s">
        <v>1213</v>
      </c>
      <c r="C20" s="663"/>
      <c r="D20" s="663"/>
      <c r="E20" s="663"/>
      <c r="F20" s="663"/>
      <c r="G20" s="663"/>
      <c r="H20" s="663"/>
      <c r="I20" s="663"/>
      <c r="J20" s="663"/>
      <c r="K20" s="663"/>
      <c r="L20" s="664"/>
    </row>
    <row r="21" spans="2:12" s="1" customFormat="1" ht="10" customHeight="1" x14ac:dyDescent="0.35">
      <c r="B21" s="648"/>
      <c r="C21" s="649"/>
      <c r="D21" s="649"/>
      <c r="E21" s="649"/>
      <c r="F21" s="649"/>
      <c r="G21" s="649"/>
      <c r="H21" s="649"/>
      <c r="I21" s="649"/>
      <c r="J21" s="649"/>
      <c r="K21" s="649"/>
      <c r="L21" s="650"/>
    </row>
    <row r="22" spans="2:12" x14ac:dyDescent="0.35">
      <c r="B22" s="662" t="s">
        <v>1214</v>
      </c>
      <c r="C22" s="663"/>
      <c r="D22" s="663"/>
      <c r="E22" s="663"/>
      <c r="F22" s="663"/>
      <c r="G22" s="663"/>
      <c r="H22" s="663"/>
      <c r="I22" s="663"/>
      <c r="J22" s="663"/>
      <c r="K22" s="663"/>
      <c r="L22" s="664"/>
    </row>
    <row r="23" spans="2:12" x14ac:dyDescent="0.35">
      <c r="B23" s="662" t="s">
        <v>1215</v>
      </c>
      <c r="C23" s="663"/>
      <c r="D23" s="663"/>
      <c r="E23" s="663"/>
      <c r="F23" s="663"/>
      <c r="G23" s="663"/>
      <c r="H23" s="663"/>
      <c r="I23" s="663"/>
      <c r="J23" s="663"/>
      <c r="K23" s="663"/>
      <c r="L23" s="664"/>
    </row>
    <row r="24" spans="2:12" x14ac:dyDescent="0.35">
      <c r="B24" s="662" t="s">
        <v>1216</v>
      </c>
      <c r="C24" s="663"/>
      <c r="D24" s="663"/>
      <c r="E24" s="663"/>
      <c r="F24" s="663"/>
      <c r="G24" s="663"/>
      <c r="H24" s="663"/>
      <c r="I24" s="663"/>
      <c r="J24" s="663"/>
      <c r="K24" s="663"/>
      <c r="L24" s="664"/>
    </row>
    <row r="25" spans="2:12" x14ac:dyDescent="0.35">
      <c r="B25" s="662" t="s">
        <v>1217</v>
      </c>
      <c r="C25" s="663"/>
      <c r="D25" s="663"/>
      <c r="E25" s="663"/>
      <c r="F25" s="663"/>
      <c r="G25" s="663"/>
      <c r="H25" s="663"/>
      <c r="I25" s="663"/>
      <c r="J25" s="663"/>
      <c r="K25" s="663"/>
      <c r="L25" s="664"/>
    </row>
    <row r="26" spans="2:12" x14ac:dyDescent="0.35">
      <c r="B26" s="662" t="s">
        <v>1218</v>
      </c>
      <c r="C26" s="663"/>
      <c r="D26" s="663"/>
      <c r="E26" s="663"/>
      <c r="F26" s="663"/>
      <c r="G26" s="663"/>
      <c r="H26" s="663"/>
      <c r="I26" s="663"/>
      <c r="J26" s="663"/>
      <c r="K26" s="663"/>
      <c r="L26" s="664"/>
    </row>
    <row r="27" spans="2:12" s="1" customFormat="1" ht="10" customHeight="1" x14ac:dyDescent="0.35">
      <c r="B27" s="648"/>
      <c r="C27" s="649"/>
      <c r="D27" s="649"/>
      <c r="E27" s="649"/>
      <c r="F27" s="649"/>
      <c r="G27" s="649"/>
      <c r="H27" s="649"/>
      <c r="I27" s="649"/>
      <c r="J27" s="649"/>
      <c r="K27" s="649"/>
      <c r="L27" s="650"/>
    </row>
    <row r="28" spans="2:12" x14ac:dyDescent="0.35">
      <c r="B28" s="662" t="s">
        <v>1219</v>
      </c>
      <c r="C28" s="663"/>
      <c r="D28" s="663"/>
      <c r="E28" s="663"/>
      <c r="F28" s="663"/>
      <c r="G28" s="663"/>
      <c r="H28" s="663"/>
      <c r="I28" s="663"/>
      <c r="J28" s="663"/>
      <c r="K28" s="663"/>
      <c r="L28" s="664"/>
    </row>
    <row r="29" spans="2:12" x14ac:dyDescent="0.35">
      <c r="B29" s="662" t="s">
        <v>1220</v>
      </c>
      <c r="C29" s="663"/>
      <c r="D29" s="663"/>
      <c r="E29" s="663"/>
      <c r="F29" s="663"/>
      <c r="G29" s="663"/>
      <c r="H29" s="663"/>
      <c r="I29" s="663"/>
      <c r="J29" s="663"/>
      <c r="K29" s="663"/>
      <c r="L29" s="664"/>
    </row>
    <row r="30" spans="2:12" x14ac:dyDescent="0.35">
      <c r="B30" s="662" t="s">
        <v>1221</v>
      </c>
      <c r="C30" s="663"/>
      <c r="D30" s="663"/>
      <c r="E30" s="663"/>
      <c r="F30" s="663"/>
      <c r="G30" s="663"/>
      <c r="H30" s="663"/>
      <c r="I30" s="663"/>
      <c r="J30" s="663"/>
      <c r="K30" s="663"/>
      <c r="L30" s="664"/>
    </row>
    <row r="31" spans="2:12" x14ac:dyDescent="0.35">
      <c r="B31" s="662" t="s">
        <v>1222</v>
      </c>
      <c r="C31" s="663"/>
      <c r="D31" s="663"/>
      <c r="E31" s="663"/>
      <c r="F31" s="663"/>
      <c r="G31" s="663"/>
      <c r="H31" s="663"/>
      <c r="I31" s="663"/>
      <c r="J31" s="663"/>
      <c r="K31" s="663"/>
      <c r="L31" s="664"/>
    </row>
    <row r="32" spans="2:12" s="1" customFormat="1" x14ac:dyDescent="0.35">
      <c r="B32" s="648"/>
      <c r="C32" s="649"/>
      <c r="D32" s="649"/>
      <c r="E32" s="649"/>
      <c r="F32" s="649"/>
      <c r="G32" s="649"/>
      <c r="H32" s="649"/>
      <c r="I32" s="649"/>
      <c r="J32" s="649"/>
      <c r="K32" s="649"/>
      <c r="L32" s="650"/>
    </row>
    <row r="33" spans="2:12" s="1" customFormat="1" x14ac:dyDescent="0.35">
      <c r="B33" s="648"/>
      <c r="C33" s="649"/>
      <c r="D33" s="649"/>
      <c r="E33" s="649"/>
      <c r="F33" s="649"/>
      <c r="G33" s="649"/>
      <c r="H33" s="649"/>
      <c r="I33" s="649"/>
      <c r="J33" s="649"/>
      <c r="K33" s="649"/>
      <c r="L33" s="650"/>
    </row>
    <row r="34" spans="2:12" x14ac:dyDescent="0.35">
      <c r="B34" s="637" t="s">
        <v>1193</v>
      </c>
      <c r="C34" s="651"/>
      <c r="D34" s="651"/>
      <c r="E34" s="651"/>
      <c r="F34" s="651"/>
      <c r="G34" s="651"/>
      <c r="H34" s="651" t="s">
        <v>1198</v>
      </c>
      <c r="I34" s="651"/>
      <c r="J34" s="651"/>
      <c r="K34" s="651"/>
      <c r="L34" s="652"/>
    </row>
    <row r="35" spans="2:12" x14ac:dyDescent="0.35">
      <c r="B35" s="637" t="s">
        <v>1194</v>
      </c>
      <c r="C35" s="651"/>
      <c r="D35" s="651"/>
      <c r="E35" s="651"/>
      <c r="F35" s="651"/>
      <c r="G35" s="651"/>
      <c r="H35" s="651" t="s">
        <v>1199</v>
      </c>
      <c r="I35" s="651"/>
      <c r="J35" s="651"/>
      <c r="K35" s="651"/>
      <c r="L35" s="652"/>
    </row>
    <row r="36" spans="2:12" s="1" customFormat="1" x14ac:dyDescent="0.35">
      <c r="B36" s="637"/>
      <c r="C36" s="651"/>
      <c r="D36" s="651"/>
      <c r="E36" s="651"/>
      <c r="F36" s="651"/>
      <c r="G36" s="651"/>
      <c r="H36" s="651"/>
      <c r="I36" s="651"/>
      <c r="J36" s="651"/>
      <c r="K36" s="651"/>
      <c r="L36" s="652"/>
    </row>
    <row r="37" spans="2:12" x14ac:dyDescent="0.35">
      <c r="B37" s="637" t="s">
        <v>1195</v>
      </c>
      <c r="C37" s="651"/>
      <c r="D37" s="651"/>
      <c r="E37" s="651"/>
      <c r="F37" s="651"/>
      <c r="G37" s="651"/>
      <c r="H37" s="651" t="s">
        <v>1200</v>
      </c>
      <c r="I37" s="651"/>
      <c r="J37" s="651"/>
      <c r="K37" s="651"/>
      <c r="L37" s="652"/>
    </row>
    <row r="38" spans="2:12" x14ac:dyDescent="0.35">
      <c r="B38" s="637" t="s">
        <v>1196</v>
      </c>
      <c r="C38" s="651"/>
      <c r="D38" s="651"/>
      <c r="E38" s="651"/>
      <c r="F38" s="651"/>
      <c r="G38" s="651"/>
      <c r="H38" s="651"/>
      <c r="I38" s="651"/>
      <c r="J38" s="651"/>
      <c r="K38" s="651"/>
      <c r="L38" s="652"/>
    </row>
    <row r="39" spans="2:12" x14ac:dyDescent="0.35">
      <c r="B39" s="637" t="s">
        <v>1197</v>
      </c>
      <c r="C39" s="651"/>
      <c r="D39" s="651"/>
      <c r="E39" s="651"/>
      <c r="F39" s="651"/>
      <c r="G39" s="651"/>
      <c r="H39" s="651"/>
      <c r="I39" s="651"/>
      <c r="J39" s="651"/>
      <c r="K39" s="651"/>
      <c r="L39" s="652"/>
    </row>
    <row r="40" spans="2:12" ht="15" thickBot="1" x14ac:dyDescent="0.4">
      <c r="B40" s="638"/>
      <c r="C40" s="639"/>
      <c r="D40" s="639"/>
      <c r="E40" s="639"/>
      <c r="F40" s="639"/>
      <c r="G40" s="639"/>
      <c r="H40" s="639"/>
      <c r="I40" s="639"/>
      <c r="J40" s="639"/>
      <c r="K40" s="639"/>
      <c r="L40" s="640"/>
    </row>
  </sheetData>
  <mergeCells count="23">
    <mergeCell ref="B4:L4"/>
    <mergeCell ref="B5:L5"/>
    <mergeCell ref="B6:L6"/>
    <mergeCell ref="B8:L8"/>
    <mergeCell ref="B9:L9"/>
    <mergeCell ref="B10:L10"/>
    <mergeCell ref="B12:L12"/>
    <mergeCell ref="B13:L13"/>
    <mergeCell ref="B15:L15"/>
    <mergeCell ref="B16:L16"/>
    <mergeCell ref="B17:L17"/>
    <mergeCell ref="B18:L18"/>
    <mergeCell ref="B19:L19"/>
    <mergeCell ref="B20:L20"/>
    <mergeCell ref="B22:L22"/>
    <mergeCell ref="B29:L29"/>
    <mergeCell ref="B30:L30"/>
    <mergeCell ref="B31:L31"/>
    <mergeCell ref="B23:L23"/>
    <mergeCell ref="B24:L24"/>
    <mergeCell ref="B25:L25"/>
    <mergeCell ref="B26:L26"/>
    <mergeCell ref="B28:L28"/>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38E6D-6286-4249-B8BA-A44819925431}">
  <dimension ref="B2:H5"/>
  <sheetViews>
    <sheetView workbookViewId="0">
      <selection activeCell="W16" sqref="W16"/>
    </sheetView>
  </sheetViews>
  <sheetFormatPr defaultColWidth="9.1796875" defaultRowHeight="14.5" x14ac:dyDescent="0.35"/>
  <cols>
    <col min="1" max="16384" width="9.1796875" style="1"/>
  </cols>
  <sheetData>
    <row r="2" spans="2:8" x14ac:dyDescent="0.35">
      <c r="B2" s="363" t="s">
        <v>698</v>
      </c>
      <c r="C2" s="109" t="s">
        <v>699</v>
      </c>
      <c r="D2" s="109"/>
      <c r="E2" s="109"/>
      <c r="F2" s="109"/>
      <c r="G2" s="109"/>
      <c r="H2" s="109"/>
    </row>
    <row r="3" spans="2:8" x14ac:dyDescent="0.35">
      <c r="B3" s="109"/>
      <c r="C3" s="109" t="s">
        <v>700</v>
      </c>
      <c r="D3" s="109"/>
      <c r="E3" s="109"/>
      <c r="F3" s="109"/>
      <c r="G3" s="109"/>
      <c r="H3" s="109"/>
    </row>
    <row r="4" spans="2:8" x14ac:dyDescent="0.35">
      <c r="B4" s="109"/>
      <c r="C4" s="109" t="s">
        <v>701</v>
      </c>
      <c r="D4" s="109"/>
      <c r="E4" s="109"/>
      <c r="F4" s="109"/>
      <c r="G4" s="109"/>
      <c r="H4" s="109"/>
    </row>
    <row r="5" spans="2:8" x14ac:dyDescent="0.35">
      <c r="B5" s="109"/>
      <c r="C5" s="109" t="s">
        <v>702</v>
      </c>
      <c r="D5" s="109"/>
      <c r="E5" s="109"/>
      <c r="F5" s="109"/>
      <c r="G5" s="109"/>
      <c r="H5" s="109"/>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EA5FF-D53C-4D08-825B-A99DE2615BB2}">
  <dimension ref="C1:I4"/>
  <sheetViews>
    <sheetView workbookViewId="0">
      <selection activeCell="T6" sqref="T6"/>
    </sheetView>
  </sheetViews>
  <sheetFormatPr defaultColWidth="9.1796875" defaultRowHeight="14.5" x14ac:dyDescent="0.35"/>
  <cols>
    <col min="1" max="16384" width="9.1796875" style="1"/>
  </cols>
  <sheetData>
    <row r="1" spans="3:9" x14ac:dyDescent="0.35">
      <c r="C1" s="109" t="s">
        <v>703</v>
      </c>
      <c r="D1" s="109" t="s">
        <v>704</v>
      </c>
      <c r="E1" s="109"/>
      <c r="F1" s="109"/>
      <c r="G1" s="109"/>
      <c r="H1" s="109"/>
      <c r="I1" s="109"/>
    </row>
    <row r="2" spans="3:9" x14ac:dyDescent="0.35">
      <c r="C2" s="109"/>
      <c r="D2" s="109" t="s">
        <v>705</v>
      </c>
      <c r="E2" s="109"/>
      <c r="F2" s="109"/>
      <c r="G2" s="109"/>
      <c r="H2" s="109"/>
      <c r="I2" s="109"/>
    </row>
    <row r="3" spans="3:9" x14ac:dyDescent="0.35">
      <c r="C3" s="109"/>
      <c r="D3" s="109" t="s">
        <v>706</v>
      </c>
      <c r="E3" s="109"/>
      <c r="F3" s="109"/>
      <c r="G3" s="109"/>
      <c r="H3" s="109"/>
      <c r="I3" s="109"/>
    </row>
    <row r="4" spans="3:9" x14ac:dyDescent="0.35">
      <c r="C4" s="109"/>
      <c r="D4" s="109" t="s">
        <v>707</v>
      </c>
      <c r="E4" s="109"/>
      <c r="F4" s="109"/>
      <c r="G4" s="109"/>
      <c r="H4" s="109"/>
      <c r="I4" s="109"/>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DA80E-CE41-4F17-8980-80B859141525}">
  <dimension ref="A1:G4"/>
  <sheetViews>
    <sheetView workbookViewId="0">
      <selection activeCell="U32" sqref="U32"/>
    </sheetView>
  </sheetViews>
  <sheetFormatPr defaultColWidth="9.1796875" defaultRowHeight="14.5" x14ac:dyDescent="0.35"/>
  <cols>
    <col min="1" max="16384" width="9.1796875" style="1"/>
  </cols>
  <sheetData>
    <row r="1" spans="1:7" ht="18.5" x14ac:dyDescent="0.45">
      <c r="A1" s="364" t="s">
        <v>708</v>
      </c>
      <c r="B1" s="109" t="s">
        <v>709</v>
      </c>
      <c r="C1" s="109"/>
      <c r="D1" s="109"/>
      <c r="E1" s="109"/>
      <c r="F1" s="109"/>
      <c r="G1" s="109"/>
    </row>
    <row r="2" spans="1:7" x14ac:dyDescent="0.35">
      <c r="A2" s="109"/>
      <c r="B2" s="109" t="s">
        <v>710</v>
      </c>
      <c r="C2" s="109"/>
      <c r="D2" s="109"/>
      <c r="E2" s="109"/>
      <c r="F2" s="109"/>
      <c r="G2" s="109"/>
    </row>
    <row r="3" spans="1:7" x14ac:dyDescent="0.35">
      <c r="A3" s="109"/>
      <c r="B3" s="109" t="s">
        <v>711</v>
      </c>
      <c r="C3" s="109"/>
      <c r="D3" s="109"/>
      <c r="E3" s="109"/>
      <c r="F3" s="109"/>
      <c r="G3" s="109"/>
    </row>
    <row r="4" spans="1:7" x14ac:dyDescent="0.35">
      <c r="A4" s="109"/>
      <c r="B4" s="109" t="s">
        <v>710</v>
      </c>
      <c r="C4" s="109"/>
      <c r="D4" s="109"/>
      <c r="E4" s="109"/>
      <c r="F4" s="109"/>
      <c r="G4" s="109"/>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78A6B-CCF3-43C1-8F02-E0B2622D62C6}">
  <dimension ref="A1:F36"/>
  <sheetViews>
    <sheetView workbookViewId="0">
      <selection activeCell="A3" sqref="A3"/>
    </sheetView>
  </sheetViews>
  <sheetFormatPr defaultColWidth="9.1796875" defaultRowHeight="14.5" x14ac:dyDescent="0.35"/>
  <cols>
    <col min="1" max="1" width="90.54296875" style="1" bestFit="1" customWidth="1"/>
    <col min="2" max="2" width="15.453125" style="1" customWidth="1"/>
    <col min="3" max="3" width="15.26953125" style="1" customWidth="1"/>
    <col min="4" max="4" width="13.26953125" style="1" customWidth="1"/>
    <col min="5" max="6" width="10.26953125" style="1" bestFit="1" customWidth="1"/>
    <col min="7" max="16384" width="9.1796875" style="1"/>
  </cols>
  <sheetData>
    <row r="1" spans="1:6" x14ac:dyDescent="0.35">
      <c r="A1" s="1" t="s">
        <v>712</v>
      </c>
    </row>
    <row r="2" spans="1:6" x14ac:dyDescent="0.35">
      <c r="A2" s="1" t="s">
        <v>713</v>
      </c>
    </row>
    <row r="5" spans="1:6" ht="15" thickBot="1" x14ac:dyDescent="0.4"/>
    <row r="6" spans="1:6" ht="31.5" thickBot="1" x14ac:dyDescent="0.4">
      <c r="A6" s="365" t="s">
        <v>714</v>
      </c>
    </row>
    <row r="7" spans="1:6" ht="15" thickBot="1" x14ac:dyDescent="0.4">
      <c r="A7" s="366"/>
      <c r="B7" s="367">
        <v>2018</v>
      </c>
      <c r="C7" s="367">
        <v>2019</v>
      </c>
      <c r="D7" s="367">
        <v>2020</v>
      </c>
      <c r="E7" s="367">
        <v>2021</v>
      </c>
      <c r="F7" s="368">
        <v>2022</v>
      </c>
    </row>
    <row r="8" spans="1:6" ht="31" x14ac:dyDescent="0.35">
      <c r="A8" s="369" t="s">
        <v>715</v>
      </c>
      <c r="B8" s="370">
        <v>27</v>
      </c>
      <c r="C8" s="370">
        <v>29</v>
      </c>
      <c r="D8" s="370">
        <v>29</v>
      </c>
      <c r="E8" s="370">
        <v>25</v>
      </c>
      <c r="F8" s="371">
        <v>28</v>
      </c>
    </row>
    <row r="9" spans="1:6" ht="31" x14ac:dyDescent="0.35">
      <c r="A9" s="372" t="s">
        <v>716</v>
      </c>
      <c r="B9" s="373">
        <v>8</v>
      </c>
      <c r="C9" s="373">
        <v>10</v>
      </c>
      <c r="D9" s="373">
        <v>8</v>
      </c>
      <c r="E9" s="373">
        <v>8</v>
      </c>
      <c r="F9" s="374">
        <v>6</v>
      </c>
    </row>
    <row r="10" spans="1:6" ht="31" x14ac:dyDescent="0.35">
      <c r="A10" s="372" t="s">
        <v>717</v>
      </c>
      <c r="B10" s="375">
        <v>79.968019805739814</v>
      </c>
      <c r="C10" s="375">
        <v>85.481015784303949</v>
      </c>
      <c r="D10" s="375">
        <v>78.408196495855051</v>
      </c>
      <c r="E10" s="375">
        <v>82.398393977992072</v>
      </c>
      <c r="F10" s="376">
        <v>79.405212565357601</v>
      </c>
    </row>
    <row r="11" spans="1:6" ht="31" x14ac:dyDescent="0.35">
      <c r="A11" s="372" t="s">
        <v>718</v>
      </c>
      <c r="B11" s="375">
        <v>44.961527343765972</v>
      </c>
      <c r="C11" s="375">
        <v>35.071934001255947</v>
      </c>
      <c r="D11" s="375">
        <v>43.36486665794834</v>
      </c>
      <c r="E11" s="375">
        <v>49.842606404848098</v>
      </c>
      <c r="F11" s="376">
        <v>57.394954143093003</v>
      </c>
    </row>
    <row r="12" spans="1:6" ht="35.5" thickBot="1" x14ac:dyDescent="0.4">
      <c r="A12" s="377" t="s">
        <v>719</v>
      </c>
      <c r="B12" s="378">
        <v>1080.157073070385</v>
      </c>
      <c r="C12" s="378">
        <v>819.3613305080487</v>
      </c>
      <c r="D12" s="378">
        <v>1069.5097265799939</v>
      </c>
      <c r="E12" s="378">
        <v>1205.8075960899027</v>
      </c>
      <c r="F12" s="379">
        <v>1445.417345230846</v>
      </c>
    </row>
    <row r="13" spans="1:6" x14ac:dyDescent="0.35">
      <c r="A13" s="347"/>
      <c r="B13" s="347"/>
      <c r="C13" s="347"/>
      <c r="D13" s="347"/>
      <c r="E13" s="347"/>
    </row>
    <row r="14" spans="1:6" ht="15" thickBot="1" x14ac:dyDescent="0.4">
      <c r="A14" s="380"/>
      <c r="B14" s="347"/>
      <c r="C14" s="347"/>
      <c r="D14" s="347"/>
      <c r="E14" s="347"/>
    </row>
    <row r="15" spans="1:6" ht="31.5" thickBot="1" x14ac:dyDescent="0.4">
      <c r="A15" s="365" t="s">
        <v>720</v>
      </c>
      <c r="B15" s="347"/>
      <c r="C15" s="347"/>
      <c r="D15" s="347"/>
      <c r="E15" s="347"/>
    </row>
    <row r="16" spans="1:6" ht="15" thickBot="1" x14ac:dyDescent="0.4">
      <c r="A16" s="347"/>
      <c r="B16" s="367">
        <v>2018</v>
      </c>
      <c r="C16" s="367">
        <v>2019</v>
      </c>
      <c r="D16" s="367">
        <v>2020</v>
      </c>
      <c r="E16" s="367">
        <v>2021</v>
      </c>
      <c r="F16" s="368">
        <v>2022</v>
      </c>
    </row>
    <row r="17" spans="1:6" ht="31" x14ac:dyDescent="0.35">
      <c r="A17" s="369" t="s">
        <v>721</v>
      </c>
      <c r="B17" s="370">
        <v>2</v>
      </c>
      <c r="C17" s="370">
        <v>3</v>
      </c>
      <c r="D17" s="370">
        <v>3</v>
      </c>
      <c r="E17" s="370">
        <v>2</v>
      </c>
      <c r="F17" s="371">
        <v>2</v>
      </c>
    </row>
    <row r="18" spans="1:6" ht="31" x14ac:dyDescent="0.35">
      <c r="A18" s="372" t="s">
        <v>722</v>
      </c>
      <c r="B18" s="373">
        <v>1</v>
      </c>
      <c r="C18" s="373">
        <v>2</v>
      </c>
      <c r="D18" s="373">
        <v>1</v>
      </c>
      <c r="E18" s="373">
        <v>1</v>
      </c>
      <c r="F18" s="374">
        <v>1</v>
      </c>
    </row>
    <row r="19" spans="1:6" ht="31" x14ac:dyDescent="0.35">
      <c r="A19" s="372" t="s">
        <v>723</v>
      </c>
      <c r="B19" s="375">
        <v>99.921825308912005</v>
      </c>
      <c r="C19" s="375">
        <v>99.770107446965199</v>
      </c>
      <c r="D19" s="375">
        <v>99.791534368226493</v>
      </c>
      <c r="E19" s="375">
        <v>99.839002580617105</v>
      </c>
      <c r="F19" s="376">
        <v>99.995038642218304</v>
      </c>
    </row>
    <row r="20" spans="1:6" ht="31" x14ac:dyDescent="0.35">
      <c r="A20" s="372" t="s">
        <v>718</v>
      </c>
      <c r="B20" s="375">
        <v>99.999999999999986</v>
      </c>
      <c r="C20" s="375">
        <v>99.999999999999986</v>
      </c>
      <c r="D20" s="375">
        <v>100.00000000000001</v>
      </c>
      <c r="E20" s="375">
        <v>100.00000000000003</v>
      </c>
      <c r="F20" s="376">
        <v>100.00000000000001</v>
      </c>
    </row>
    <row r="21" spans="1:6" ht="35.5" thickBot="1" x14ac:dyDescent="0.4">
      <c r="A21" s="377" t="s">
        <v>719</v>
      </c>
      <c r="B21" s="378">
        <v>9984.3772843470542</v>
      </c>
      <c r="C21" s="378">
        <v>5234.5024819205319</v>
      </c>
      <c r="D21" s="378">
        <v>9958.372199581403</v>
      </c>
      <c r="E21" s="378">
        <v>9967.852356461517</v>
      </c>
      <c r="F21" s="381">
        <v>9999.0077776738017</v>
      </c>
    </row>
    <row r="22" spans="1:6" x14ac:dyDescent="0.35">
      <c r="A22" s="347"/>
      <c r="B22" s="347"/>
      <c r="C22" s="347"/>
      <c r="D22" s="347"/>
      <c r="E22" s="347"/>
    </row>
    <row r="23" spans="1:6" ht="15" thickBot="1" x14ac:dyDescent="0.4">
      <c r="A23" s="380"/>
      <c r="B23" s="347"/>
      <c r="C23" s="347"/>
      <c r="D23" s="347"/>
      <c r="E23" s="347"/>
    </row>
    <row r="24" spans="1:6" ht="35.5" thickBot="1" x14ac:dyDescent="0.4">
      <c r="A24" s="365" t="s">
        <v>724</v>
      </c>
      <c r="B24" s="347"/>
      <c r="C24" s="347"/>
      <c r="D24" s="347"/>
      <c r="E24" s="347"/>
    </row>
    <row r="25" spans="1:6" ht="15" thickBot="1" x14ac:dyDescent="0.4">
      <c r="A25" s="347"/>
      <c r="B25" s="367">
        <v>2018</v>
      </c>
      <c r="C25" s="367">
        <v>2019</v>
      </c>
      <c r="D25" s="367">
        <v>2020</v>
      </c>
      <c r="E25" s="367">
        <v>2021</v>
      </c>
      <c r="F25" s="368">
        <v>2022</v>
      </c>
    </row>
    <row r="26" spans="1:6" ht="31" x14ac:dyDescent="0.35">
      <c r="A26" s="369" t="s">
        <v>725</v>
      </c>
      <c r="B26" s="370">
        <v>44</v>
      </c>
      <c r="C26" s="370">
        <v>52</v>
      </c>
      <c r="D26" s="370">
        <v>46</v>
      </c>
      <c r="E26" s="370">
        <v>41</v>
      </c>
      <c r="F26" s="371">
        <v>46</v>
      </c>
    </row>
    <row r="27" spans="1:6" ht="31" x14ac:dyDescent="0.35">
      <c r="A27" s="372" t="s">
        <v>722</v>
      </c>
      <c r="B27" s="373">
        <v>4</v>
      </c>
      <c r="C27" s="373">
        <v>3</v>
      </c>
      <c r="D27" s="373">
        <v>3</v>
      </c>
      <c r="E27" s="373">
        <v>3</v>
      </c>
      <c r="F27" s="374">
        <v>5</v>
      </c>
    </row>
    <row r="28" spans="1:6" ht="31" x14ac:dyDescent="0.35">
      <c r="A28" s="372" t="s">
        <v>723</v>
      </c>
      <c r="B28" s="375">
        <v>80.863522563269996</v>
      </c>
      <c r="C28" s="375">
        <v>65.640428688593104</v>
      </c>
      <c r="D28" s="375">
        <v>69.915914532079171</v>
      </c>
      <c r="E28" s="375">
        <v>69.968353821151098</v>
      </c>
      <c r="F28" s="376">
        <v>73.124832713561418</v>
      </c>
    </row>
    <row r="29" spans="1:6" ht="31" x14ac:dyDescent="0.35">
      <c r="A29" s="372" t="s">
        <v>718</v>
      </c>
      <c r="B29" s="375">
        <v>75.566999353677886</v>
      </c>
      <c r="C29" s="375">
        <v>65.640428688593104</v>
      </c>
      <c r="D29" s="375">
        <v>69.915914532079171</v>
      </c>
      <c r="E29" s="375">
        <v>69.968353821151098</v>
      </c>
      <c r="F29" s="376">
        <v>60.886549950016303</v>
      </c>
    </row>
    <row r="30" spans="1:6" ht="35.5" thickBot="1" x14ac:dyDescent="0.4">
      <c r="A30" s="377" t="s">
        <v>719</v>
      </c>
      <c r="B30" s="378">
        <v>2924.4804767895794</v>
      </c>
      <c r="C30" s="378">
        <v>2267.172329426518</v>
      </c>
      <c r="D30" s="378">
        <v>2383.8662450792349</v>
      </c>
      <c r="E30" s="378">
        <v>2464.3691223467818</v>
      </c>
      <c r="F30" s="381">
        <v>2321.6462412490764</v>
      </c>
    </row>
    <row r="32" spans="1:6" ht="18.5" x14ac:dyDescent="0.35">
      <c r="A32" s="380" t="s">
        <v>726</v>
      </c>
    </row>
    <row r="33" spans="1:1" ht="18.5" x14ac:dyDescent="0.4">
      <c r="A33" s="382" t="s">
        <v>727</v>
      </c>
    </row>
    <row r="34" spans="1:1" x14ac:dyDescent="0.35">
      <c r="A34" s="1" t="s">
        <v>728</v>
      </c>
    </row>
    <row r="36" spans="1:1" x14ac:dyDescent="0.35">
      <c r="A36" s="380"/>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E3E08-BC93-4D73-8D36-4115366361D2}">
  <dimension ref="A1:G2"/>
  <sheetViews>
    <sheetView topLeftCell="A28" workbookViewId="0">
      <selection activeCell="R56" sqref="R56"/>
    </sheetView>
  </sheetViews>
  <sheetFormatPr defaultRowHeight="14.5" x14ac:dyDescent="0.35"/>
  <sheetData>
    <row r="1" spans="1:7" ht="15.5" x14ac:dyDescent="0.35">
      <c r="A1" s="383" t="s">
        <v>729</v>
      </c>
      <c r="B1" s="109" t="s">
        <v>730</v>
      </c>
      <c r="C1" s="1"/>
      <c r="D1" s="1"/>
      <c r="E1" s="1"/>
      <c r="F1" s="1"/>
      <c r="G1" s="1"/>
    </row>
    <row r="2" spans="1:7" x14ac:dyDescent="0.35">
      <c r="A2" s="1"/>
      <c r="B2" s="347" t="s">
        <v>731</v>
      </c>
      <c r="C2" s="1"/>
      <c r="D2" s="1"/>
      <c r="E2" s="1"/>
      <c r="F2" s="1"/>
      <c r="G2" s="1"/>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D75D-062C-42F2-A848-CD3DA291D2FD}">
  <dimension ref="A1:I15"/>
  <sheetViews>
    <sheetView workbookViewId="0">
      <selection activeCell="L11" sqref="L11"/>
    </sheetView>
  </sheetViews>
  <sheetFormatPr defaultColWidth="9.1796875" defaultRowHeight="14.5" x14ac:dyDescent="0.35"/>
  <cols>
    <col min="1" max="1" width="9.1796875" style="1"/>
    <col min="2" max="2" width="69.1796875" style="1" customWidth="1"/>
    <col min="3" max="16384" width="9.1796875" style="1"/>
  </cols>
  <sheetData>
    <row r="1" spans="1:9" ht="15.5" x14ac:dyDescent="0.35">
      <c r="A1" s="383" t="s">
        <v>732</v>
      </c>
      <c r="B1" s="109" t="s">
        <v>733</v>
      </c>
    </row>
    <row r="2" spans="1:9" x14ac:dyDescent="0.35">
      <c r="B2" s="219" t="s">
        <v>734</v>
      </c>
    </row>
    <row r="4" spans="1:9" ht="15" thickBot="1" x14ac:dyDescent="0.4">
      <c r="B4" s="384"/>
      <c r="C4" s="385">
        <v>2016</v>
      </c>
      <c r="D4" s="385">
        <v>2017</v>
      </c>
      <c r="E4" s="385">
        <v>2018</v>
      </c>
      <c r="F4" s="386">
        <v>2019</v>
      </c>
      <c r="G4" s="386">
        <v>2020</v>
      </c>
      <c r="H4" s="386">
        <v>2021</v>
      </c>
      <c r="I4" s="386">
        <v>2022</v>
      </c>
    </row>
    <row r="5" spans="1:9" ht="43.5" x14ac:dyDescent="0.35">
      <c r="B5" s="387" t="s">
        <v>735</v>
      </c>
      <c r="C5" s="388">
        <v>15</v>
      </c>
      <c r="D5" s="388">
        <v>15</v>
      </c>
      <c r="E5" s="388">
        <v>15</v>
      </c>
      <c r="F5" s="389">
        <v>15</v>
      </c>
      <c r="G5" s="389">
        <v>15</v>
      </c>
      <c r="H5" s="389">
        <v>15</v>
      </c>
      <c r="I5" s="389">
        <v>15</v>
      </c>
    </row>
    <row r="6" spans="1:9" ht="29" x14ac:dyDescent="0.35">
      <c r="B6" s="390" t="s">
        <v>736</v>
      </c>
      <c r="C6" s="391">
        <v>1288</v>
      </c>
      <c r="D6" s="391">
        <v>1273</v>
      </c>
      <c r="E6" s="391">
        <v>1254</v>
      </c>
      <c r="F6" s="392">
        <v>1223</v>
      </c>
      <c r="G6" s="392">
        <v>1199</v>
      </c>
      <c r="H6" s="392">
        <v>1209</v>
      </c>
      <c r="I6" s="392">
        <v>1176</v>
      </c>
    </row>
    <row r="7" spans="1:9" ht="29" x14ac:dyDescent="0.35">
      <c r="B7" s="393" t="s">
        <v>737</v>
      </c>
      <c r="C7" s="391">
        <v>1197</v>
      </c>
      <c r="D7" s="391">
        <v>1167</v>
      </c>
      <c r="E7" s="391">
        <v>1159</v>
      </c>
      <c r="F7" s="392">
        <v>1131</v>
      </c>
      <c r="G7" s="392">
        <v>1111</v>
      </c>
      <c r="H7" s="392">
        <v>1100</v>
      </c>
      <c r="I7" s="392">
        <v>1073</v>
      </c>
    </row>
    <row r="8" spans="1:9" ht="29" x14ac:dyDescent="0.35">
      <c r="B8" s="390" t="s">
        <v>738</v>
      </c>
      <c r="C8" s="391">
        <v>365.6515</v>
      </c>
      <c r="D8" s="391">
        <v>379.82800000000003</v>
      </c>
      <c r="E8" s="391">
        <v>361.60899999999998</v>
      </c>
      <c r="F8" s="392">
        <v>342.16599999999994</v>
      </c>
      <c r="G8" s="392">
        <v>295.36599999999987</v>
      </c>
      <c r="H8" s="392">
        <v>294</v>
      </c>
      <c r="I8" s="392">
        <v>250.30199999999999</v>
      </c>
    </row>
    <row r="9" spans="1:9" ht="29" x14ac:dyDescent="0.35">
      <c r="B9" s="393" t="s">
        <v>739</v>
      </c>
      <c r="C9" s="391">
        <v>157.26570000000001</v>
      </c>
      <c r="D9" s="391">
        <v>164.62999999999994</v>
      </c>
      <c r="E9" s="391">
        <v>171.65299999999999</v>
      </c>
      <c r="F9" s="392">
        <v>169.13299999999995</v>
      </c>
      <c r="G9" s="392">
        <v>173.22399999999999</v>
      </c>
      <c r="H9" s="392">
        <v>194</v>
      </c>
      <c r="I9" s="392">
        <v>158.22500000000008</v>
      </c>
    </row>
    <row r="10" spans="1:9" ht="29" x14ac:dyDescent="0.35">
      <c r="B10" s="390" t="s">
        <v>740</v>
      </c>
      <c r="C10" s="391">
        <v>121.98520800000003</v>
      </c>
      <c r="D10" s="391">
        <v>115.94170800000029</v>
      </c>
      <c r="E10" s="391">
        <v>123.24586300000001</v>
      </c>
      <c r="F10" s="392">
        <v>126.00192800000001</v>
      </c>
      <c r="G10" s="392">
        <v>110.73488199999998</v>
      </c>
      <c r="H10" s="392">
        <v>111</v>
      </c>
      <c r="I10" s="392">
        <v>100.70996099999999</v>
      </c>
    </row>
    <row r="11" spans="1:9" ht="29" x14ac:dyDescent="0.35">
      <c r="B11" s="393" t="s">
        <v>741</v>
      </c>
      <c r="C11" s="391">
        <v>59.777754999999999</v>
      </c>
      <c r="D11" s="391">
        <v>54.762086000000409</v>
      </c>
      <c r="E11" s="391">
        <v>63.707048</v>
      </c>
      <c r="F11" s="392">
        <v>64.714274000000003</v>
      </c>
      <c r="G11" s="392">
        <v>65.079128999999995</v>
      </c>
      <c r="H11" s="394">
        <v>72</v>
      </c>
      <c r="I11" s="394">
        <v>61.046088999999995</v>
      </c>
    </row>
    <row r="12" spans="1:9" ht="29" x14ac:dyDescent="0.35">
      <c r="B12" s="390" t="s">
        <v>742</v>
      </c>
      <c r="C12" s="392">
        <v>99.2</v>
      </c>
      <c r="D12" s="392">
        <v>99.2</v>
      </c>
      <c r="E12" s="392">
        <v>99.2</v>
      </c>
      <c r="F12" s="392">
        <v>99.2</v>
      </c>
      <c r="G12" s="392">
        <v>99.199999999999989</v>
      </c>
      <c r="H12" s="392">
        <v>99.2</v>
      </c>
      <c r="I12" s="392">
        <v>99.199999999999989</v>
      </c>
    </row>
    <row r="13" spans="1:9" ht="29.5" thickBot="1" x14ac:dyDescent="0.4">
      <c r="B13" s="395" t="s">
        <v>743</v>
      </c>
      <c r="C13" s="396">
        <v>74.400000000000006</v>
      </c>
      <c r="D13" s="396">
        <v>74.400000000000006</v>
      </c>
      <c r="E13" s="396">
        <v>74.400000000000006</v>
      </c>
      <c r="F13" s="396">
        <v>74.400000000000006</v>
      </c>
      <c r="G13" s="396">
        <v>74.400000000000006</v>
      </c>
      <c r="H13" s="396">
        <v>74.400000000000006</v>
      </c>
      <c r="I13" s="396">
        <v>74.400000000000006</v>
      </c>
    </row>
    <row r="14" spans="1:9" ht="15" thickTop="1" x14ac:dyDescent="0.35"/>
    <row r="15" spans="1:9" x14ac:dyDescent="0.35">
      <c r="B15" s="120" t="s">
        <v>744</v>
      </c>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7BA4D-23AA-47BC-9830-BAEC3FFA308B}">
  <dimension ref="A1:J14"/>
  <sheetViews>
    <sheetView workbookViewId="0">
      <selection activeCell="A17" sqref="A17"/>
    </sheetView>
  </sheetViews>
  <sheetFormatPr defaultColWidth="9.1796875" defaultRowHeight="14.5" x14ac:dyDescent="0.35"/>
  <cols>
    <col min="1" max="1" width="76.1796875" style="1" customWidth="1"/>
    <col min="2" max="16384" width="9.1796875" style="1"/>
  </cols>
  <sheetData>
    <row r="1" spans="1:10" x14ac:dyDescent="0.35">
      <c r="A1" s="1" t="s">
        <v>752</v>
      </c>
    </row>
    <row r="2" spans="1:10" x14ac:dyDescent="0.35">
      <c r="A2" s="1" t="s">
        <v>745</v>
      </c>
    </row>
    <row r="3" spans="1:10" x14ac:dyDescent="0.35">
      <c r="A3" s="1" t="s">
        <v>358</v>
      </c>
    </row>
    <row r="5" spans="1:10" x14ac:dyDescent="0.35">
      <c r="B5" s="121"/>
      <c r="C5" s="121"/>
      <c r="D5" s="121"/>
      <c r="E5" s="121"/>
      <c r="F5" s="121"/>
      <c r="G5" s="121"/>
      <c r="H5" s="121"/>
      <c r="I5" s="121"/>
      <c r="J5" s="121"/>
    </row>
    <row r="6" spans="1:10" ht="16.5" x14ac:dyDescent="0.35">
      <c r="A6" s="111"/>
      <c r="B6" s="113" t="s">
        <v>746</v>
      </c>
      <c r="C6" s="113" t="s">
        <v>747</v>
      </c>
      <c r="D6" s="113">
        <v>2016</v>
      </c>
      <c r="E6" s="113">
        <v>2017</v>
      </c>
      <c r="F6" s="113">
        <v>2018</v>
      </c>
      <c r="G6" s="113">
        <v>2019</v>
      </c>
      <c r="H6" s="113" t="s">
        <v>359</v>
      </c>
      <c r="I6" s="113" t="s">
        <v>360</v>
      </c>
      <c r="J6" s="113" t="s">
        <v>361</v>
      </c>
    </row>
    <row r="7" spans="1:10" ht="29" x14ac:dyDescent="0.35">
      <c r="A7" s="114" t="s">
        <v>362</v>
      </c>
      <c r="B7" s="116">
        <v>292.30700000000002</v>
      </c>
      <c r="C7" s="116">
        <v>313.58499999999998</v>
      </c>
      <c r="D7" s="116">
        <v>336.10399999999998</v>
      </c>
      <c r="E7" s="116">
        <v>357.62900000000002</v>
      </c>
      <c r="F7" s="116">
        <v>346.40699999999998</v>
      </c>
      <c r="G7" s="116">
        <v>354.38400000000001</v>
      </c>
      <c r="H7" s="116">
        <v>366.947</v>
      </c>
      <c r="I7" s="116">
        <v>389.17399999999998</v>
      </c>
      <c r="J7" s="116">
        <v>330.3</v>
      </c>
    </row>
    <row r="8" spans="1:10" ht="29" x14ac:dyDescent="0.35">
      <c r="A8" s="117" t="s">
        <v>363</v>
      </c>
      <c r="B8" s="116">
        <v>997.73500000000001</v>
      </c>
      <c r="C8" s="116">
        <v>1054.7170000000001</v>
      </c>
      <c r="D8" s="116">
        <v>1067.7670000000001</v>
      </c>
      <c r="E8" s="116">
        <v>1114.8</v>
      </c>
      <c r="F8" s="116">
        <v>1113.0899999999999</v>
      </c>
      <c r="G8" s="116">
        <v>1115.9259999999999</v>
      </c>
      <c r="H8" s="116">
        <v>1098.5150000000001</v>
      </c>
      <c r="I8" s="116">
        <v>1149.7</v>
      </c>
      <c r="J8" s="116">
        <v>1080.3</v>
      </c>
    </row>
    <row r="9" spans="1:10" ht="29" x14ac:dyDescent="0.35">
      <c r="A9" s="114" t="s">
        <v>364</v>
      </c>
      <c r="B9" s="116">
        <v>29.297021857027143</v>
      </c>
      <c r="C9" s="116">
        <v>29.731704736153308</v>
      </c>
      <c r="D9" s="116">
        <v>31.477281260168549</v>
      </c>
      <c r="E9" s="116">
        <v>32.08013586483581</v>
      </c>
      <c r="F9" s="116">
        <v>31.121223315433927</v>
      </c>
      <c r="G9" s="116">
        <v>31.756950184696812</v>
      </c>
      <c r="H9" s="116">
        <v>33.403909384839466</v>
      </c>
      <c r="I9" s="116">
        <v>33.799999999999997</v>
      </c>
      <c r="J9" s="116">
        <v>30.6</v>
      </c>
    </row>
    <row r="11" spans="1:10" ht="16.5" x14ac:dyDescent="0.35">
      <c r="A11" s="1" t="s">
        <v>748</v>
      </c>
    </row>
    <row r="12" spans="1:10" ht="16.5" x14ac:dyDescent="0.35">
      <c r="A12" s="18" t="s">
        <v>749</v>
      </c>
    </row>
    <row r="13" spans="1:10" x14ac:dyDescent="0.35">
      <c r="A13" s="109" t="s">
        <v>750</v>
      </c>
    </row>
    <row r="14" spans="1:10" x14ac:dyDescent="0.35">
      <c r="A14" s="109" t="s">
        <v>751</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11672-C94C-4086-AA39-D6E71648C06F}">
  <dimension ref="A1:R36"/>
  <sheetViews>
    <sheetView workbookViewId="0">
      <selection activeCell="L9" sqref="L9"/>
    </sheetView>
  </sheetViews>
  <sheetFormatPr defaultColWidth="9.1796875" defaultRowHeight="14.5" x14ac:dyDescent="0.35"/>
  <cols>
    <col min="1" max="1" width="13.1796875" style="18" customWidth="1"/>
    <col min="2" max="2" width="9.1796875" style="18"/>
    <col min="3" max="5" width="24.54296875" style="18" customWidth="1"/>
    <col min="6" max="6" width="27.453125" style="18" customWidth="1"/>
    <col min="7" max="11" width="9.1796875" style="18"/>
    <col min="12" max="12" width="9.81640625" style="397" bestFit="1" customWidth="1"/>
    <col min="13" max="13" width="10.81640625" style="397" bestFit="1" customWidth="1"/>
    <col min="14" max="14" width="12.26953125" style="397" bestFit="1" customWidth="1"/>
    <col min="15" max="15" width="9.1796875" style="18"/>
    <col min="16" max="16" width="14.1796875" style="18" bestFit="1" customWidth="1"/>
    <col min="17" max="17" width="23" style="18" bestFit="1" customWidth="1"/>
    <col min="18" max="20" width="14.26953125" style="18" bestFit="1" customWidth="1"/>
    <col min="21" max="16384" width="9.1796875" style="18"/>
  </cols>
  <sheetData>
    <row r="1" spans="1:18" ht="15.5" x14ac:dyDescent="0.35">
      <c r="A1" s="383"/>
      <c r="B1" s="109" t="s">
        <v>753</v>
      </c>
    </row>
    <row r="2" spans="1:18" ht="15" thickBot="1" x14ac:dyDescent="0.4">
      <c r="A2" s="1"/>
      <c r="B2" s="1" t="s">
        <v>754</v>
      </c>
    </row>
    <row r="3" spans="1:18" ht="84" customHeight="1" x14ac:dyDescent="0.35">
      <c r="A3" s="1"/>
      <c r="B3" s="398"/>
      <c r="C3" s="761" t="s">
        <v>755</v>
      </c>
      <c r="D3" s="762"/>
      <c r="E3" s="761" t="s">
        <v>756</v>
      </c>
      <c r="F3" s="763"/>
      <c r="R3" s="397"/>
    </row>
    <row r="4" spans="1:18" ht="15" thickBot="1" x14ac:dyDescent="0.4">
      <c r="B4" s="399"/>
      <c r="C4" s="400" t="s">
        <v>451</v>
      </c>
      <c r="D4" s="400" t="s">
        <v>757</v>
      </c>
      <c r="E4" s="400" t="s">
        <v>451</v>
      </c>
      <c r="F4" s="401" t="s">
        <v>757</v>
      </c>
      <c r="R4" s="397"/>
    </row>
    <row r="5" spans="1:18" x14ac:dyDescent="0.35">
      <c r="B5" s="402">
        <v>1995</v>
      </c>
      <c r="C5" s="403"/>
      <c r="D5" s="404">
        <v>4147.4048890000004</v>
      </c>
      <c r="E5" s="404"/>
      <c r="F5" s="405">
        <v>4033.3800600264472</v>
      </c>
      <c r="R5" s="397"/>
    </row>
    <row r="6" spans="1:18" x14ac:dyDescent="0.35">
      <c r="B6" s="402">
        <v>1996</v>
      </c>
      <c r="C6" s="406"/>
      <c r="D6" s="407">
        <v>3987.9760000000001</v>
      </c>
      <c r="E6" s="407"/>
      <c r="F6" s="408">
        <v>3882.2240000000002</v>
      </c>
      <c r="R6" s="397"/>
    </row>
    <row r="7" spans="1:18" x14ac:dyDescent="0.35">
      <c r="B7" s="402">
        <v>1997</v>
      </c>
      <c r="C7" s="406"/>
      <c r="D7" s="407">
        <v>3689.8409999999999</v>
      </c>
      <c r="E7" s="407"/>
      <c r="F7" s="408">
        <v>3588.3959999999997</v>
      </c>
      <c r="R7" s="397"/>
    </row>
    <row r="8" spans="1:18" x14ac:dyDescent="0.35">
      <c r="B8" s="402">
        <v>1998</v>
      </c>
      <c r="C8" s="406"/>
      <c r="D8" s="407">
        <v>3552.8528999999999</v>
      </c>
      <c r="E8" s="407"/>
      <c r="F8" s="408">
        <v>3443.2408999999998</v>
      </c>
      <c r="R8" s="397"/>
    </row>
    <row r="9" spans="1:18" x14ac:dyDescent="0.35">
      <c r="B9" s="402">
        <v>1999</v>
      </c>
      <c r="C9" s="406"/>
      <c r="D9" s="407">
        <v>3029.1913</v>
      </c>
      <c r="E9" s="407"/>
      <c r="F9" s="408">
        <v>2920.6502999999998</v>
      </c>
      <c r="R9" s="397"/>
    </row>
    <row r="10" spans="1:18" x14ac:dyDescent="0.35">
      <c r="B10" s="402">
        <v>2000</v>
      </c>
      <c r="C10" s="406"/>
      <c r="D10" s="407">
        <v>2751.4252999999999</v>
      </c>
      <c r="E10" s="407"/>
      <c r="F10" s="408">
        <v>2639.4332999999997</v>
      </c>
      <c r="R10" s="397"/>
    </row>
    <row r="11" spans="1:18" x14ac:dyDescent="0.35">
      <c r="B11" s="402">
        <v>2001</v>
      </c>
      <c r="C11" s="406"/>
      <c r="D11" s="407">
        <v>3106.8090000000002</v>
      </c>
      <c r="E11" s="407"/>
      <c r="F11" s="408">
        <v>2915.6210000000001</v>
      </c>
      <c r="R11" s="397"/>
    </row>
    <row r="12" spans="1:18" x14ac:dyDescent="0.35">
      <c r="B12" s="402">
        <v>2002</v>
      </c>
      <c r="C12" s="406"/>
      <c r="D12" s="407">
        <v>2976.2408</v>
      </c>
      <c r="E12" s="407"/>
      <c r="F12" s="408">
        <v>2803.652255</v>
      </c>
      <c r="R12" s="397"/>
    </row>
    <row r="13" spans="1:18" x14ac:dyDescent="0.35">
      <c r="B13" s="402">
        <v>2003</v>
      </c>
      <c r="C13" s="406"/>
      <c r="D13" s="407">
        <v>2824.6337239999998</v>
      </c>
      <c r="E13" s="407"/>
      <c r="F13" s="408">
        <v>2462.4051289999998</v>
      </c>
      <c r="R13" s="397"/>
    </row>
    <row r="14" spans="1:18" x14ac:dyDescent="0.35">
      <c r="B14" s="402">
        <v>2004</v>
      </c>
      <c r="C14" s="406"/>
      <c r="D14" s="407">
        <v>3024.2890090000001</v>
      </c>
      <c r="E14" s="407"/>
      <c r="F14" s="408">
        <v>2584.1529540000001</v>
      </c>
      <c r="R14" s="397"/>
    </row>
    <row r="15" spans="1:18" x14ac:dyDescent="0.35">
      <c r="B15" s="402">
        <v>2005</v>
      </c>
      <c r="C15" s="406"/>
      <c r="D15" s="407">
        <v>2824.4748530000002</v>
      </c>
      <c r="E15" s="407"/>
      <c r="F15" s="408">
        <v>2530.3932950000003</v>
      </c>
      <c r="R15" s="397"/>
    </row>
    <row r="16" spans="1:18" x14ac:dyDescent="0.35">
      <c r="B16" s="402">
        <v>2006</v>
      </c>
      <c r="C16" s="406"/>
      <c r="D16" s="407">
        <v>2825.2087750000001</v>
      </c>
      <c r="E16" s="407"/>
      <c r="F16" s="408">
        <v>2733.5613349999999</v>
      </c>
    </row>
    <row r="17" spans="1:18" x14ac:dyDescent="0.35">
      <c r="B17" s="402">
        <v>2007</v>
      </c>
      <c r="C17" s="406"/>
      <c r="D17" s="407">
        <v>2571.1717130000002</v>
      </c>
      <c r="E17" s="407"/>
      <c r="F17" s="408">
        <v>2282.4587040000001</v>
      </c>
    </row>
    <row r="18" spans="1:18" x14ac:dyDescent="0.35">
      <c r="B18" s="402">
        <v>2008</v>
      </c>
      <c r="C18" s="406"/>
      <c r="D18" s="407">
        <v>2607.9784279999999</v>
      </c>
      <c r="E18" s="407"/>
      <c r="F18" s="408">
        <v>2090.967455</v>
      </c>
    </row>
    <row r="19" spans="1:18" x14ac:dyDescent="0.35">
      <c r="B19" s="402">
        <v>2009</v>
      </c>
      <c r="C19" s="406"/>
      <c r="D19" s="407">
        <v>3090.4297139999999</v>
      </c>
      <c r="E19" s="407"/>
      <c r="F19" s="408">
        <v>2565.037992</v>
      </c>
    </row>
    <row r="20" spans="1:18" x14ac:dyDescent="0.35">
      <c r="B20" s="402">
        <v>2010</v>
      </c>
      <c r="C20" s="406"/>
      <c r="D20" s="407">
        <v>2938.0663100000002</v>
      </c>
      <c r="E20" s="407"/>
      <c r="F20" s="408">
        <v>2342.1219270000001</v>
      </c>
    </row>
    <row r="21" spans="1:18" x14ac:dyDescent="0.35">
      <c r="B21" s="402">
        <v>2011</v>
      </c>
      <c r="C21" s="406"/>
      <c r="D21" s="407">
        <v>3099.815701</v>
      </c>
      <c r="E21" s="407"/>
      <c r="F21" s="408">
        <v>2286.4890799999998</v>
      </c>
    </row>
    <row r="22" spans="1:18" x14ac:dyDescent="0.35">
      <c r="B22" s="402">
        <v>2012</v>
      </c>
      <c r="C22" s="406"/>
      <c r="D22" s="407">
        <v>2795.5965879999999</v>
      </c>
      <c r="E22" s="407"/>
      <c r="F22" s="408">
        <v>2069.3145839999997</v>
      </c>
    </row>
    <row r="23" spans="1:18" x14ac:dyDescent="0.35">
      <c r="B23" s="402">
        <v>2013</v>
      </c>
      <c r="C23" s="406"/>
      <c r="D23" s="407">
        <v>2680.3917230000002</v>
      </c>
      <c r="E23" s="407"/>
      <c r="F23" s="408">
        <v>1837.2467670000001</v>
      </c>
    </row>
    <row r="24" spans="1:18" x14ac:dyDescent="0.35">
      <c r="A24" s="206"/>
      <c r="B24" s="402">
        <v>2014</v>
      </c>
      <c r="C24" s="406"/>
      <c r="D24" s="407">
        <v>2459.0339180000001</v>
      </c>
      <c r="E24" s="407"/>
      <c r="F24" s="408">
        <v>1723.5029920000002</v>
      </c>
    </row>
    <row r="25" spans="1:18" x14ac:dyDescent="0.35">
      <c r="A25" s="206"/>
      <c r="B25" s="402">
        <v>2015</v>
      </c>
      <c r="C25" s="406"/>
      <c r="D25" s="407">
        <v>2131.6672939999999</v>
      </c>
      <c r="E25" s="407"/>
      <c r="F25" s="408">
        <v>1547.0953049999998</v>
      </c>
    </row>
    <row r="26" spans="1:18" x14ac:dyDescent="0.35">
      <c r="A26" s="206"/>
      <c r="B26" s="402">
        <v>2016</v>
      </c>
      <c r="C26" s="409">
        <v>23189.886428999998</v>
      </c>
      <c r="D26" s="407">
        <v>2259.9478080000004</v>
      </c>
      <c r="E26" s="410">
        <v>15685.394053999999</v>
      </c>
      <c r="F26" s="408">
        <v>1564.2021100000004</v>
      </c>
    </row>
    <row r="27" spans="1:18" x14ac:dyDescent="0.35">
      <c r="A27" s="206"/>
      <c r="B27" s="402">
        <v>2017</v>
      </c>
      <c r="C27" s="409">
        <v>25569.324564999999</v>
      </c>
      <c r="D27" s="407">
        <v>2500.7189399999993</v>
      </c>
      <c r="E27" s="410">
        <v>17325.250323</v>
      </c>
      <c r="F27" s="408">
        <v>1734.2592629999992</v>
      </c>
    </row>
    <row r="28" spans="1:18" x14ac:dyDescent="0.35">
      <c r="A28" s="206"/>
      <c r="B28" s="402">
        <v>2018</v>
      </c>
      <c r="C28" s="409">
        <v>24040.607886999998</v>
      </c>
      <c r="D28" s="407">
        <v>2361.7502539999996</v>
      </c>
      <c r="E28" s="410">
        <v>17704.378773999997</v>
      </c>
      <c r="F28" s="408">
        <v>1769.8089509999995</v>
      </c>
    </row>
    <row r="29" spans="1:18" x14ac:dyDescent="0.35">
      <c r="A29" s="206"/>
      <c r="B29" s="402">
        <v>2019</v>
      </c>
      <c r="C29" s="409">
        <v>21807.747609999999</v>
      </c>
      <c r="D29" s="407">
        <v>2132.1797379999998</v>
      </c>
      <c r="E29" s="410">
        <v>15696.216883999998</v>
      </c>
      <c r="F29" s="408">
        <v>1563.5792859999999</v>
      </c>
    </row>
    <row r="30" spans="1:18" x14ac:dyDescent="0.35">
      <c r="A30" s="206"/>
      <c r="B30" s="402">
        <v>2020</v>
      </c>
      <c r="C30" s="409">
        <v>22803.446000999997</v>
      </c>
      <c r="D30" s="407">
        <v>2234.8148940000001</v>
      </c>
      <c r="E30" s="410">
        <v>15519.354871999996</v>
      </c>
      <c r="F30" s="408">
        <v>1558.4171220000001</v>
      </c>
      <c r="R30" s="397"/>
    </row>
    <row r="31" spans="1:18" x14ac:dyDescent="0.35">
      <c r="A31" s="206"/>
      <c r="B31" s="402">
        <v>2021</v>
      </c>
      <c r="C31" s="409">
        <v>20357.510464999999</v>
      </c>
      <c r="D31" s="407">
        <v>1999.7858190000002</v>
      </c>
      <c r="E31" s="410">
        <v>13359.255650999999</v>
      </c>
      <c r="F31" s="408">
        <v>1348.518172</v>
      </c>
      <c r="R31" s="397"/>
    </row>
    <row r="32" spans="1:18" ht="15" thickBot="1" x14ac:dyDescent="0.4">
      <c r="A32" s="206"/>
      <c r="B32" s="411">
        <v>2022</v>
      </c>
      <c r="C32" s="412">
        <v>25103.160963999995</v>
      </c>
      <c r="D32" s="413">
        <v>2464.1839370000002</v>
      </c>
      <c r="E32" s="414">
        <v>13586.146630999994</v>
      </c>
      <c r="F32" s="415">
        <v>1400.3505100000004</v>
      </c>
      <c r="R32" s="397"/>
    </row>
    <row r="33" spans="2:18" ht="97.5" customHeight="1" x14ac:dyDescent="0.35">
      <c r="B33" s="716" t="s">
        <v>758</v>
      </c>
      <c r="C33" s="716"/>
      <c r="D33" s="716"/>
      <c r="E33" s="716"/>
      <c r="F33" s="716"/>
      <c r="R33" s="397"/>
    </row>
    <row r="34" spans="2:18" ht="63" customHeight="1" x14ac:dyDescent="0.35">
      <c r="B34" s="716" t="s">
        <v>759</v>
      </c>
      <c r="C34" s="716"/>
      <c r="D34" s="716"/>
      <c r="E34" s="716"/>
      <c r="F34" s="716"/>
      <c r="R34" s="397"/>
    </row>
    <row r="35" spans="2:18" ht="62.15" customHeight="1" x14ac:dyDescent="0.35">
      <c r="B35" s="713" t="s">
        <v>760</v>
      </c>
      <c r="C35" s="713"/>
      <c r="D35" s="713"/>
      <c r="E35" s="713"/>
      <c r="F35" s="713"/>
    </row>
    <row r="36" spans="2:18" x14ac:dyDescent="0.35">
      <c r="C36" s="18" t="s">
        <v>761</v>
      </c>
      <c r="D36" s="18" t="s">
        <v>762</v>
      </c>
      <c r="E36" s="18" t="s">
        <v>763</v>
      </c>
      <c r="F36" s="18" t="s">
        <v>764</v>
      </c>
    </row>
  </sheetData>
  <mergeCells count="5">
    <mergeCell ref="C3:D3"/>
    <mergeCell ref="E3:F3"/>
    <mergeCell ref="B33:F33"/>
    <mergeCell ref="B34:F34"/>
    <mergeCell ref="B35:F35"/>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AF1AB-5CC7-45EF-96ED-BD46CDA706AE}">
  <dimension ref="A1:N15"/>
  <sheetViews>
    <sheetView workbookViewId="0">
      <selection activeCell="A14" sqref="A14"/>
    </sheetView>
  </sheetViews>
  <sheetFormatPr defaultColWidth="9.1796875" defaultRowHeight="14.5" x14ac:dyDescent="0.35"/>
  <cols>
    <col min="1" max="1" width="67.1796875" style="1" customWidth="1"/>
    <col min="2" max="16384" width="9.1796875" style="1"/>
  </cols>
  <sheetData>
    <row r="1" spans="1:14" x14ac:dyDescent="0.35">
      <c r="A1" s="764" t="s">
        <v>765</v>
      </c>
      <c r="B1" s="765"/>
      <c r="C1" s="765"/>
    </row>
    <row r="2" spans="1:14" x14ac:dyDescent="0.35">
      <c r="A2" s="1" t="s">
        <v>766</v>
      </c>
    </row>
    <row r="3" spans="1:14" x14ac:dyDescent="0.35">
      <c r="C3" s="121"/>
      <c r="D3" s="121"/>
      <c r="E3" s="121"/>
      <c r="F3" s="121"/>
      <c r="G3" s="121"/>
      <c r="H3" s="121"/>
      <c r="I3" s="121"/>
      <c r="J3" s="121"/>
      <c r="K3" s="121"/>
      <c r="L3" s="121"/>
      <c r="M3" s="121"/>
      <c r="N3" s="121"/>
    </row>
    <row r="4" spans="1:14" ht="16.5" x14ac:dyDescent="0.35">
      <c r="A4" s="326"/>
      <c r="B4" s="416">
        <v>2010</v>
      </c>
      <c r="C4" s="113">
        <v>2011</v>
      </c>
      <c r="D4" s="113">
        <v>2012</v>
      </c>
      <c r="E4" s="113">
        <v>2013</v>
      </c>
      <c r="F4" s="113">
        <v>2014</v>
      </c>
      <c r="G4" s="113">
        <v>2015</v>
      </c>
      <c r="H4" s="113" t="s">
        <v>371</v>
      </c>
      <c r="I4" s="113">
        <v>2017</v>
      </c>
      <c r="J4" s="113">
        <v>2018</v>
      </c>
      <c r="K4" s="113" t="s">
        <v>372</v>
      </c>
      <c r="L4" s="113" t="s">
        <v>373</v>
      </c>
      <c r="M4" s="113" t="s">
        <v>374</v>
      </c>
      <c r="N4" s="113" t="s">
        <v>375</v>
      </c>
    </row>
    <row r="5" spans="1:14" ht="33" x14ac:dyDescent="0.35">
      <c r="A5" s="417" t="s">
        <v>767</v>
      </c>
      <c r="B5" s="418">
        <v>93.4</v>
      </c>
      <c r="C5" s="124">
        <v>88.561800000000005</v>
      </c>
      <c r="D5" s="124">
        <v>74</v>
      </c>
      <c r="E5" s="124">
        <v>64.637560108800002</v>
      </c>
      <c r="F5" s="124">
        <v>60.183156009999998</v>
      </c>
      <c r="G5" s="124">
        <v>57.318636118362001</v>
      </c>
      <c r="H5" s="124">
        <v>59.820999999999998</v>
      </c>
      <c r="I5" s="124">
        <v>59.064</v>
      </c>
      <c r="J5" s="124">
        <v>61.427</v>
      </c>
      <c r="K5" s="124">
        <v>55.606999999999999</v>
      </c>
      <c r="L5" s="124">
        <v>55.280999999999999</v>
      </c>
      <c r="M5" s="124">
        <v>49.337000000000003</v>
      </c>
      <c r="N5" s="124">
        <v>48.9</v>
      </c>
    </row>
    <row r="6" spans="1:14" ht="29" x14ac:dyDescent="0.35">
      <c r="A6" s="417" t="s">
        <v>768</v>
      </c>
      <c r="B6" s="418">
        <v>496.89383388486903</v>
      </c>
      <c r="C6" s="124">
        <v>493.14342832297456</v>
      </c>
      <c r="D6" s="124">
        <v>492.1</v>
      </c>
      <c r="E6" s="124">
        <v>480.4</v>
      </c>
      <c r="F6" s="124">
        <v>464.1</v>
      </c>
      <c r="G6" s="124">
        <v>473.02</v>
      </c>
      <c r="H6" s="124">
        <v>480.21199999999999</v>
      </c>
      <c r="I6" s="124">
        <v>474.65600000000001</v>
      </c>
      <c r="J6" s="124">
        <v>462.447</v>
      </c>
      <c r="K6" s="125">
        <v>460.92099999999999</v>
      </c>
      <c r="L6" s="125">
        <v>451.65800000000002</v>
      </c>
      <c r="M6" s="125">
        <v>454.31599999999997</v>
      </c>
      <c r="N6" s="124">
        <v>449.4</v>
      </c>
    </row>
    <row r="7" spans="1:14" ht="29" x14ac:dyDescent="0.35">
      <c r="A7" s="417" t="s">
        <v>769</v>
      </c>
      <c r="B7" s="418">
        <v>20.277898393399912</v>
      </c>
      <c r="C7" s="124">
        <v>19.44703557312253</v>
      </c>
      <c r="D7" s="124">
        <v>16.704288939051921</v>
      </c>
      <c r="E7" s="124">
        <v>15.125681859566399</v>
      </c>
      <c r="F7" s="124">
        <v>12.96771299504417</v>
      </c>
      <c r="G7" s="124">
        <v>12.117592515826393</v>
      </c>
      <c r="H7" s="124">
        <v>12.457242210609097</v>
      </c>
      <c r="I7" s="124">
        <v>12.443597237733101</v>
      </c>
      <c r="J7" s="124">
        <v>13.283003077912722</v>
      </c>
      <c r="K7" s="124">
        <v>12.064415464477033</v>
      </c>
      <c r="L7" s="124">
        <v>12.239495296286037</v>
      </c>
      <c r="M7" s="124">
        <v>10.859636881589998</v>
      </c>
      <c r="N7" s="124">
        <v>10.9</v>
      </c>
    </row>
    <row r="9" spans="1:14" ht="106" customHeight="1" x14ac:dyDescent="0.35">
      <c r="A9" s="716" t="s">
        <v>770</v>
      </c>
      <c r="B9" s="716"/>
      <c r="C9" s="716"/>
      <c r="D9" s="716"/>
      <c r="E9" s="716"/>
      <c r="F9" s="716"/>
      <c r="G9" s="716"/>
      <c r="H9" s="716"/>
      <c r="I9" s="419"/>
      <c r="J9" s="419"/>
      <c r="K9" s="419"/>
      <c r="L9" s="419"/>
      <c r="M9" s="419"/>
    </row>
    <row r="10" spans="1:14" ht="16.5" x14ac:dyDescent="0.35">
      <c r="A10" s="766" t="s">
        <v>771</v>
      </c>
      <c r="B10" s="766"/>
      <c r="C10" s="766"/>
      <c r="D10" s="766"/>
      <c r="E10" s="766"/>
      <c r="F10" s="766"/>
      <c r="G10" s="766"/>
      <c r="H10" s="766"/>
    </row>
    <row r="11" spans="1:14" ht="16.5" x14ac:dyDescent="0.35">
      <c r="A11" s="714" t="s">
        <v>772</v>
      </c>
      <c r="B11" s="714"/>
      <c r="C11" s="714"/>
      <c r="D11" s="714"/>
      <c r="E11" s="714"/>
      <c r="F11" s="714"/>
      <c r="G11" s="714"/>
      <c r="H11" s="714"/>
    </row>
    <row r="15" spans="1:14" x14ac:dyDescent="0.35">
      <c r="A15" s="1">
        <v>0</v>
      </c>
    </row>
  </sheetData>
  <mergeCells count="4">
    <mergeCell ref="A1:C1"/>
    <mergeCell ref="A9:H9"/>
    <mergeCell ref="A10:H10"/>
    <mergeCell ref="A11:H11"/>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31878-EC24-4656-9A9A-2A6719650F98}">
  <dimension ref="A2:W45"/>
  <sheetViews>
    <sheetView zoomScale="80" zoomScaleNormal="80" workbookViewId="0">
      <selection activeCell="B12" sqref="B12"/>
    </sheetView>
  </sheetViews>
  <sheetFormatPr defaultColWidth="9.1796875" defaultRowHeight="14.5" x14ac:dyDescent="0.35"/>
  <cols>
    <col min="1" max="2" width="10.26953125" style="1" bestFit="1" customWidth="1"/>
    <col min="3" max="3" width="7.26953125" style="1" customWidth="1"/>
    <col min="4" max="5" width="20.453125" style="1" customWidth="1"/>
    <col min="6" max="9" width="20.7265625" style="1" customWidth="1"/>
    <col min="10" max="10" width="20.26953125" style="1" bestFit="1" customWidth="1"/>
    <col min="11" max="11" width="16.453125" style="1" bestFit="1" customWidth="1"/>
    <col min="12" max="13" width="17.26953125" style="1" customWidth="1"/>
    <col min="14" max="14" width="22.1796875" style="1" customWidth="1"/>
    <col min="15" max="15" width="17.7265625" style="1" customWidth="1"/>
    <col min="16" max="16" width="9.1796875" style="1"/>
    <col min="17" max="17" width="5" style="1" bestFit="1" customWidth="1"/>
    <col min="18" max="19" width="20.7265625" style="1" customWidth="1"/>
    <col min="20" max="20" width="12.7265625" style="1" bestFit="1" customWidth="1"/>
    <col min="21" max="23" width="12.7265625" style="1" customWidth="1"/>
    <col min="24" max="24" width="20.26953125" style="1" bestFit="1" customWidth="1"/>
    <col min="25" max="25" width="16.453125" style="1" bestFit="1" customWidth="1"/>
    <col min="26" max="27" width="22.1796875" style="1" customWidth="1"/>
    <col min="28" max="28" width="16.453125" style="1" bestFit="1" customWidth="1"/>
    <col min="29" max="16384" width="9.1796875" style="1"/>
  </cols>
  <sheetData>
    <row r="2" spans="1:23" x14ac:dyDescent="0.35">
      <c r="C2" s="420" t="s">
        <v>773</v>
      </c>
      <c r="D2" s="109" t="s">
        <v>774</v>
      </c>
      <c r="E2" s="109"/>
      <c r="F2" s="109"/>
    </row>
    <row r="3" spans="1:23" x14ac:dyDescent="0.35">
      <c r="D3" s="1" t="s">
        <v>775</v>
      </c>
    </row>
    <row r="4" spans="1:23" ht="15" thickBot="1" x14ac:dyDescent="0.4"/>
    <row r="5" spans="1:23" s="191" customFormat="1" ht="187.5" x14ac:dyDescent="0.35">
      <c r="C5" s="421"/>
      <c r="D5" s="422" t="s">
        <v>776</v>
      </c>
      <c r="E5" s="423" t="s">
        <v>777</v>
      </c>
      <c r="F5" s="424" t="s">
        <v>778</v>
      </c>
      <c r="G5" s="424" t="s">
        <v>779</v>
      </c>
      <c r="H5" s="424" t="s">
        <v>780</v>
      </c>
      <c r="I5" s="424" t="s">
        <v>781</v>
      </c>
      <c r="J5" s="424" t="s">
        <v>782</v>
      </c>
      <c r="K5" s="424" t="s">
        <v>783</v>
      </c>
      <c r="L5" s="424" t="s">
        <v>784</v>
      </c>
      <c r="M5" s="423" t="s">
        <v>785</v>
      </c>
      <c r="N5" s="424" t="s">
        <v>786</v>
      </c>
      <c r="O5" s="425" t="s">
        <v>787</v>
      </c>
      <c r="P5" s="426"/>
    </row>
    <row r="6" spans="1:23" ht="15" thickBot="1" x14ac:dyDescent="0.4">
      <c r="C6" s="427"/>
      <c r="D6" s="428" t="s">
        <v>451</v>
      </c>
      <c r="E6" s="428" t="s">
        <v>451</v>
      </c>
      <c r="F6" s="428" t="s">
        <v>451</v>
      </c>
      <c r="G6" s="428" t="s">
        <v>451</v>
      </c>
      <c r="H6" s="428" t="s">
        <v>451</v>
      </c>
      <c r="I6" s="428" t="s">
        <v>451</v>
      </c>
      <c r="J6" s="428" t="s">
        <v>451</v>
      </c>
      <c r="K6" s="428" t="s">
        <v>451</v>
      </c>
      <c r="L6" s="428" t="s">
        <v>451</v>
      </c>
      <c r="M6" s="428" t="s">
        <v>451</v>
      </c>
      <c r="N6" s="428" t="s">
        <v>451</v>
      </c>
      <c r="O6" s="429" t="s">
        <v>451</v>
      </c>
      <c r="P6" s="13"/>
    </row>
    <row r="7" spans="1:23" x14ac:dyDescent="0.35">
      <c r="C7" s="430">
        <v>2016</v>
      </c>
      <c r="D7" s="431">
        <v>50162.435132000006</v>
      </c>
      <c r="E7" s="432">
        <v>20801.152189000004</v>
      </c>
      <c r="F7" s="433">
        <v>42776.298955000006</v>
      </c>
      <c r="G7" s="433">
        <v>0</v>
      </c>
      <c r="H7" s="433">
        <v>169.155</v>
      </c>
      <c r="I7" s="433"/>
      <c r="J7" s="433">
        <v>472.04050399999994</v>
      </c>
      <c r="K7" s="433">
        <v>166.93799999999999</v>
      </c>
      <c r="L7" s="433">
        <v>0</v>
      </c>
      <c r="M7" s="433">
        <v>20800.676649999998</v>
      </c>
      <c r="N7" s="433">
        <v>10865.508605000001</v>
      </c>
      <c r="O7" s="431">
        <v>1.0089999999999999</v>
      </c>
      <c r="P7" s="121"/>
    </row>
    <row r="8" spans="1:23" x14ac:dyDescent="0.35">
      <c r="C8" s="430">
        <v>2017</v>
      </c>
      <c r="D8" s="431">
        <v>98980.545665999991</v>
      </c>
      <c r="E8" s="432">
        <v>24276.635635999999</v>
      </c>
      <c r="F8" s="433">
        <v>44575.997533999995</v>
      </c>
      <c r="G8" s="433">
        <v>279.42899999999997</v>
      </c>
      <c r="H8" s="433">
        <v>24.722000000000001</v>
      </c>
      <c r="I8" s="433"/>
      <c r="J8" s="433">
        <v>7077.23</v>
      </c>
      <c r="K8" s="433">
        <v>0</v>
      </c>
      <c r="L8" s="433">
        <v>834.22208499999999</v>
      </c>
      <c r="M8" s="433">
        <v>24276.459265000001</v>
      </c>
      <c r="N8" s="433">
        <v>30000.107</v>
      </c>
      <c r="O8" s="431">
        <v>0</v>
      </c>
      <c r="P8" s="121"/>
    </row>
    <row r="9" spans="1:23" x14ac:dyDescent="0.35">
      <c r="A9" s="434"/>
      <c r="B9" s="434"/>
      <c r="C9" s="430">
        <v>2018</v>
      </c>
      <c r="D9" s="431">
        <v>101624.96597800002</v>
      </c>
      <c r="E9" s="432">
        <v>23303.334953000001</v>
      </c>
      <c r="F9" s="433">
        <v>34867.176898000005</v>
      </c>
      <c r="G9" s="433">
        <v>308.93799999999999</v>
      </c>
      <c r="H9" s="433">
        <v>102.366</v>
      </c>
      <c r="I9" s="433"/>
      <c r="J9" s="433">
        <v>13670.011117</v>
      </c>
      <c r="K9" s="433">
        <v>1924.4183620000001</v>
      </c>
      <c r="L9" s="433">
        <v>1840.4707319999998</v>
      </c>
      <c r="M9" s="433">
        <v>23302.980296000002</v>
      </c>
      <c r="N9" s="433">
        <v>36344.391997999999</v>
      </c>
      <c r="O9" s="431">
        <v>0</v>
      </c>
      <c r="P9" s="121"/>
    </row>
    <row r="10" spans="1:23" x14ac:dyDescent="0.35">
      <c r="A10" s="434"/>
      <c r="B10" s="434"/>
      <c r="C10" s="430">
        <v>2019</v>
      </c>
      <c r="D10" s="431">
        <v>137759.16173700002</v>
      </c>
      <c r="E10" s="432">
        <v>21643.830366999999</v>
      </c>
      <c r="F10" s="433">
        <v>48829.914992000005</v>
      </c>
      <c r="G10" s="433">
        <v>0</v>
      </c>
      <c r="H10" s="433">
        <v>14204.737999999999</v>
      </c>
      <c r="I10" s="433"/>
      <c r="J10" s="433">
        <v>15416.12</v>
      </c>
      <c r="K10" s="433">
        <v>16833.543000000001</v>
      </c>
      <c r="L10" s="433">
        <v>4010.4338510000002</v>
      </c>
      <c r="M10" s="433">
        <v>21643.626815</v>
      </c>
      <c r="N10" s="433">
        <v>38852.845999999998</v>
      </c>
      <c r="O10" s="431">
        <v>3.0000000000000001E-3</v>
      </c>
      <c r="P10" s="121"/>
    </row>
    <row r="11" spans="1:23" x14ac:dyDescent="0.35">
      <c r="A11" s="434"/>
      <c r="B11" s="434"/>
      <c r="C11" s="430">
        <v>2020</v>
      </c>
      <c r="D11" s="431">
        <v>54085.481229999998</v>
      </c>
      <c r="E11" s="432">
        <v>16468.737089999999</v>
      </c>
      <c r="F11" s="433">
        <v>48626.032212999991</v>
      </c>
      <c r="G11" s="433">
        <v>769.40099999999995</v>
      </c>
      <c r="H11" s="433">
        <v>27777.411</v>
      </c>
      <c r="I11" s="433"/>
      <c r="J11" s="433">
        <v>15999.518</v>
      </c>
      <c r="K11" s="433">
        <v>12006.337</v>
      </c>
      <c r="L11" s="433">
        <v>7795.6080549999997</v>
      </c>
      <c r="M11" s="433">
        <v>16468.737089999999</v>
      </c>
      <c r="N11" s="433">
        <v>10048.409</v>
      </c>
      <c r="O11" s="431">
        <v>0</v>
      </c>
      <c r="P11" s="121"/>
    </row>
    <row r="12" spans="1:23" x14ac:dyDescent="0.35">
      <c r="A12" s="434"/>
      <c r="B12" s="434"/>
      <c r="C12" s="430">
        <v>2021</v>
      </c>
      <c r="D12" s="431">
        <v>63976.483380999998</v>
      </c>
      <c r="E12" s="432">
        <v>848.51123699999994</v>
      </c>
      <c r="F12" s="433">
        <v>13462.575700000001</v>
      </c>
      <c r="G12" s="433">
        <v>7506.9589999999998</v>
      </c>
      <c r="H12" s="433">
        <v>38.256999999999998</v>
      </c>
      <c r="I12" s="433">
        <v>4711.9049999999997</v>
      </c>
      <c r="J12" s="433">
        <v>4824.8582660000002</v>
      </c>
      <c r="K12" s="433">
        <v>1446.2389810000002</v>
      </c>
      <c r="L12" s="433">
        <v>1541.060763</v>
      </c>
      <c r="M12" s="433">
        <v>848.51123699999994</v>
      </c>
      <c r="N12" s="433">
        <v>0</v>
      </c>
      <c r="O12" s="431">
        <v>1786.665</v>
      </c>
      <c r="P12" s="121"/>
    </row>
    <row r="13" spans="1:23" ht="15" thickBot="1" x14ac:dyDescent="0.4">
      <c r="A13" s="434"/>
      <c r="B13" s="434"/>
      <c r="C13" s="435">
        <v>2022</v>
      </c>
      <c r="D13" s="436">
        <v>3137.5247960000002</v>
      </c>
      <c r="E13" s="437">
        <v>0</v>
      </c>
      <c r="F13" s="438">
        <v>35792.124725000001</v>
      </c>
      <c r="G13" s="438">
        <v>8699.6029999999992</v>
      </c>
      <c r="H13" s="438">
        <v>7355.6769999999997</v>
      </c>
      <c r="I13" s="438">
        <v>52454.09218</v>
      </c>
      <c r="J13" s="438">
        <v>184.56899999999999</v>
      </c>
      <c r="K13" s="438">
        <v>4476.8689999999997</v>
      </c>
      <c r="L13" s="438">
        <v>4736.7969999999996</v>
      </c>
      <c r="M13" s="438">
        <v>0</v>
      </c>
      <c r="N13" s="438">
        <v>4882.2420000000002</v>
      </c>
      <c r="O13" s="436">
        <v>2789.7179999999998</v>
      </c>
      <c r="P13" s="121"/>
    </row>
    <row r="14" spans="1:23" x14ac:dyDescent="0.35"/>
    <row r="15" spans="1:23" ht="15" thickBot="1" x14ac:dyDescent="0.4"/>
    <row r="16" spans="1:23" ht="187.5" x14ac:dyDescent="0.35">
      <c r="C16" s="421"/>
      <c r="D16" s="422" t="s">
        <v>788</v>
      </c>
      <c r="E16" s="423" t="s">
        <v>777</v>
      </c>
      <c r="F16" s="424" t="s">
        <v>778</v>
      </c>
      <c r="G16" s="424" t="s">
        <v>779</v>
      </c>
      <c r="H16" s="424" t="s">
        <v>780</v>
      </c>
      <c r="I16" s="424" t="s">
        <v>781</v>
      </c>
      <c r="J16" s="424" t="s">
        <v>782</v>
      </c>
      <c r="K16" s="424" t="s">
        <v>783</v>
      </c>
      <c r="L16" s="424" t="s">
        <v>784</v>
      </c>
      <c r="M16" s="423" t="s">
        <v>789</v>
      </c>
      <c r="N16" s="424" t="s">
        <v>786</v>
      </c>
      <c r="O16" s="425" t="s">
        <v>787</v>
      </c>
    </row>
    <row r="17" spans="3:15" ht="17" thickBot="1" x14ac:dyDescent="0.4">
      <c r="C17" s="427"/>
      <c r="D17" s="428" t="s">
        <v>790</v>
      </c>
      <c r="E17" s="428" t="s">
        <v>790</v>
      </c>
      <c r="F17" s="428" t="s">
        <v>790</v>
      </c>
      <c r="G17" s="428" t="s">
        <v>790</v>
      </c>
      <c r="H17" s="428" t="s">
        <v>790</v>
      </c>
      <c r="I17" s="428" t="s">
        <v>790</v>
      </c>
      <c r="J17" s="428" t="s">
        <v>790</v>
      </c>
      <c r="K17" s="428" t="s">
        <v>790</v>
      </c>
      <c r="L17" s="428" t="s">
        <v>790</v>
      </c>
      <c r="M17" s="428" t="s">
        <v>790</v>
      </c>
      <c r="N17" s="428" t="s">
        <v>790</v>
      </c>
      <c r="O17" s="429" t="s">
        <v>790</v>
      </c>
    </row>
    <row r="18" spans="3:15" x14ac:dyDescent="0.35">
      <c r="C18" s="439">
        <v>1995</v>
      </c>
      <c r="D18" s="433">
        <v>6452.88</v>
      </c>
      <c r="E18" s="433">
        <v>987.96997101612146</v>
      </c>
      <c r="F18" s="433">
        <v>0</v>
      </c>
      <c r="G18" s="433">
        <v>0</v>
      </c>
      <c r="H18" s="433">
        <v>0</v>
      </c>
      <c r="I18" s="433"/>
      <c r="J18" s="433">
        <v>0</v>
      </c>
      <c r="K18" s="433">
        <v>0</v>
      </c>
      <c r="L18" s="433">
        <v>0</v>
      </c>
      <c r="M18" s="440">
        <v>988.05451200000005</v>
      </c>
      <c r="N18" s="433">
        <v>0</v>
      </c>
      <c r="O18" s="441">
        <v>0</v>
      </c>
    </row>
    <row r="19" spans="3:15" x14ac:dyDescent="0.35">
      <c r="C19" s="430">
        <v>1996</v>
      </c>
      <c r="D19" s="433">
        <v>8808.09</v>
      </c>
      <c r="E19" s="433">
        <v>2099.1565423878742</v>
      </c>
      <c r="F19" s="433">
        <v>120.061452</v>
      </c>
      <c r="G19" s="433">
        <v>0</v>
      </c>
      <c r="H19" s="433">
        <v>0</v>
      </c>
      <c r="I19" s="433"/>
      <c r="J19" s="433">
        <v>0</v>
      </c>
      <c r="K19" s="433">
        <v>0</v>
      </c>
      <c r="L19" s="433">
        <v>0</v>
      </c>
      <c r="M19" s="442">
        <v>2099.204874</v>
      </c>
      <c r="N19" s="433">
        <v>0</v>
      </c>
      <c r="O19" s="431">
        <v>0</v>
      </c>
    </row>
    <row r="20" spans="3:15" x14ac:dyDescent="0.35">
      <c r="C20" s="430">
        <v>1997</v>
      </c>
      <c r="D20" s="433">
        <v>6544.54</v>
      </c>
      <c r="E20" s="433">
        <v>2137.9629328978576</v>
      </c>
      <c r="F20" s="433">
        <v>1582.6311969999999</v>
      </c>
      <c r="G20" s="433">
        <v>0</v>
      </c>
      <c r="H20" s="433">
        <v>0</v>
      </c>
      <c r="I20" s="433"/>
      <c r="J20" s="433">
        <v>0</v>
      </c>
      <c r="K20" s="433">
        <v>0</v>
      </c>
      <c r="L20" s="433">
        <v>0</v>
      </c>
      <c r="M20" s="442">
        <v>2138.012158</v>
      </c>
      <c r="N20" s="433">
        <v>0</v>
      </c>
      <c r="O20" s="431">
        <v>0</v>
      </c>
    </row>
    <row r="21" spans="3:15" x14ac:dyDescent="0.35">
      <c r="C21" s="430">
        <v>1998</v>
      </c>
      <c r="D21" s="433">
        <v>6092.93</v>
      </c>
      <c r="E21" s="433">
        <v>1959.0313606722389</v>
      </c>
      <c r="F21" s="433">
        <v>2530.2287080000001</v>
      </c>
      <c r="G21" s="433">
        <v>0</v>
      </c>
      <c r="H21" s="433">
        <v>0</v>
      </c>
      <c r="I21" s="433"/>
      <c r="J21" s="433">
        <v>0</v>
      </c>
      <c r="K21" s="433">
        <v>0</v>
      </c>
      <c r="L21" s="433">
        <v>0</v>
      </c>
      <c r="M21" s="442">
        <v>1959.076466</v>
      </c>
      <c r="N21" s="433">
        <v>0</v>
      </c>
      <c r="O21" s="431">
        <v>0</v>
      </c>
    </row>
    <row r="22" spans="3:15" x14ac:dyDescent="0.35">
      <c r="C22" s="430">
        <v>1999</v>
      </c>
      <c r="D22" s="433">
        <v>6276.28</v>
      </c>
      <c r="E22" s="433">
        <v>1241.6678804649498</v>
      </c>
      <c r="F22" s="433">
        <v>2611.5497190000001</v>
      </c>
      <c r="G22" s="433">
        <v>0</v>
      </c>
      <c r="H22" s="433">
        <v>0</v>
      </c>
      <c r="I22" s="433"/>
      <c r="J22" s="433">
        <v>0</v>
      </c>
      <c r="K22" s="433">
        <v>0</v>
      </c>
      <c r="L22" s="433">
        <v>0</v>
      </c>
      <c r="M22" s="442">
        <v>1241.696469</v>
      </c>
      <c r="N22" s="433">
        <v>0</v>
      </c>
      <c r="O22" s="431">
        <v>0</v>
      </c>
    </row>
    <row r="23" spans="3:15" x14ac:dyDescent="0.35">
      <c r="C23" s="439">
        <v>2000</v>
      </c>
      <c r="D23" s="433">
        <v>6683.31</v>
      </c>
      <c r="E23" s="433">
        <v>1281.5760970229908</v>
      </c>
      <c r="F23" s="433">
        <v>2742.9024519999998</v>
      </c>
      <c r="G23" s="433">
        <v>0</v>
      </c>
      <c r="H23" s="433">
        <v>0</v>
      </c>
      <c r="I23" s="433"/>
      <c r="J23" s="433">
        <v>0</v>
      </c>
      <c r="K23" s="433">
        <v>0</v>
      </c>
      <c r="L23" s="433">
        <v>0</v>
      </c>
      <c r="M23" s="442">
        <v>1281.6857620000001</v>
      </c>
      <c r="N23" s="433">
        <v>0</v>
      </c>
      <c r="O23" s="431">
        <v>0</v>
      </c>
    </row>
    <row r="24" spans="3:15" x14ac:dyDescent="0.35">
      <c r="C24" s="430">
        <v>2001</v>
      </c>
      <c r="D24" s="433">
        <v>6694.65</v>
      </c>
      <c r="E24" s="433">
        <v>1690.3393009928373</v>
      </c>
      <c r="F24" s="433">
        <v>2547.7217030000002</v>
      </c>
      <c r="G24" s="433">
        <v>0</v>
      </c>
      <c r="H24" s="433">
        <v>0</v>
      </c>
      <c r="I24" s="433"/>
      <c r="J24" s="433">
        <v>0</v>
      </c>
      <c r="K24" s="433">
        <v>0</v>
      </c>
      <c r="L24" s="433">
        <v>0</v>
      </c>
      <c r="M24" s="442">
        <v>1690.4839440000001</v>
      </c>
      <c r="N24" s="433">
        <v>0</v>
      </c>
      <c r="O24" s="431">
        <v>0</v>
      </c>
    </row>
    <row r="25" spans="3:15" x14ac:dyDescent="0.35">
      <c r="C25" s="430">
        <v>2002</v>
      </c>
      <c r="D25" s="433">
        <v>8059.71</v>
      </c>
      <c r="E25" s="433">
        <v>1820.4646381159173</v>
      </c>
      <c r="F25" s="433">
        <v>2655.2556159999999</v>
      </c>
      <c r="G25" s="433">
        <v>0</v>
      </c>
      <c r="H25" s="433">
        <v>0</v>
      </c>
      <c r="I25" s="433"/>
      <c r="J25" s="433">
        <v>0</v>
      </c>
      <c r="K25" s="433">
        <v>0</v>
      </c>
      <c r="L25" s="433">
        <v>0</v>
      </c>
      <c r="M25" s="442">
        <v>1820.620416</v>
      </c>
      <c r="N25" s="433">
        <v>0</v>
      </c>
      <c r="O25" s="431">
        <v>0</v>
      </c>
    </row>
    <row r="26" spans="3:15" x14ac:dyDescent="0.35">
      <c r="C26" s="430">
        <v>2003</v>
      </c>
      <c r="D26" s="433">
        <v>9269.4</v>
      </c>
      <c r="E26" s="433">
        <v>2044.1011547625599</v>
      </c>
      <c r="F26" s="433">
        <v>2903.2599423840106</v>
      </c>
      <c r="G26" s="433">
        <v>0</v>
      </c>
      <c r="H26" s="433">
        <v>0</v>
      </c>
      <c r="I26" s="433"/>
      <c r="J26" s="433">
        <v>0</v>
      </c>
      <c r="K26" s="433">
        <v>0</v>
      </c>
      <c r="L26" s="433">
        <v>0</v>
      </c>
      <c r="M26" s="442">
        <v>2043.9262551789116</v>
      </c>
      <c r="N26" s="433">
        <v>0</v>
      </c>
      <c r="O26" s="431">
        <v>0</v>
      </c>
    </row>
    <row r="27" spans="3:15" x14ac:dyDescent="0.35">
      <c r="C27" s="430">
        <v>2004</v>
      </c>
      <c r="D27" s="433">
        <v>8848.36</v>
      </c>
      <c r="E27" s="433">
        <v>2525.8934587045583</v>
      </c>
      <c r="F27" s="433">
        <v>2821.0345399632597</v>
      </c>
      <c r="G27" s="433">
        <v>0</v>
      </c>
      <c r="H27" s="433">
        <v>0</v>
      </c>
      <c r="I27" s="433"/>
      <c r="J27" s="433">
        <v>0</v>
      </c>
      <c r="K27" s="433">
        <v>0</v>
      </c>
      <c r="L27" s="433">
        <v>0</v>
      </c>
      <c r="M27" s="442">
        <v>2526.7848276702657</v>
      </c>
      <c r="N27" s="433">
        <v>0</v>
      </c>
      <c r="O27" s="431">
        <v>0</v>
      </c>
    </row>
    <row r="28" spans="3:15" x14ac:dyDescent="0.35">
      <c r="C28" s="439">
        <v>2005</v>
      </c>
      <c r="D28" s="433">
        <v>9112.69</v>
      </c>
      <c r="E28" s="433">
        <v>2569.6785126334803</v>
      </c>
      <c r="F28" s="433">
        <v>2841.900874826355</v>
      </c>
      <c r="G28" s="433">
        <v>0</v>
      </c>
      <c r="H28" s="433">
        <v>0</v>
      </c>
      <c r="I28" s="433"/>
      <c r="J28" s="433">
        <v>0</v>
      </c>
      <c r="K28" s="433">
        <v>0</v>
      </c>
      <c r="L28" s="433">
        <v>0</v>
      </c>
      <c r="M28" s="442">
        <v>2570.0564187022228</v>
      </c>
      <c r="N28" s="433">
        <v>0</v>
      </c>
      <c r="O28" s="431">
        <v>0</v>
      </c>
    </row>
    <row r="29" spans="3:15" x14ac:dyDescent="0.35">
      <c r="C29" s="430">
        <v>2006</v>
      </c>
      <c r="D29" s="433">
        <v>8753.2900000000009</v>
      </c>
      <c r="E29" s="433">
        <v>2386.1530320000002</v>
      </c>
      <c r="F29" s="433">
        <v>2670.493614</v>
      </c>
      <c r="G29" s="433">
        <v>0</v>
      </c>
      <c r="H29" s="433">
        <v>0</v>
      </c>
      <c r="I29" s="433"/>
      <c r="J29" s="433">
        <v>0</v>
      </c>
      <c r="K29" s="433">
        <v>0</v>
      </c>
      <c r="L29" s="433">
        <v>5.4061917605705796</v>
      </c>
      <c r="M29" s="442">
        <v>2386.9307119999999</v>
      </c>
      <c r="N29" s="433">
        <v>0</v>
      </c>
      <c r="O29" s="431">
        <v>0</v>
      </c>
    </row>
    <row r="30" spans="3:15" x14ac:dyDescent="0.35">
      <c r="C30" s="430">
        <v>2007</v>
      </c>
      <c r="D30" s="433">
        <v>7889.89</v>
      </c>
      <c r="E30" s="433">
        <v>2403.776523</v>
      </c>
      <c r="F30" s="433">
        <v>2606.4005090000001</v>
      </c>
      <c r="G30" s="433">
        <v>0</v>
      </c>
      <c r="H30" s="433">
        <v>0</v>
      </c>
      <c r="I30" s="433"/>
      <c r="J30" s="433">
        <v>0</v>
      </c>
      <c r="K30" s="433">
        <v>0</v>
      </c>
      <c r="L30" s="433">
        <v>20.936706272755153</v>
      </c>
      <c r="M30" s="442">
        <v>2403.7211790000001</v>
      </c>
      <c r="N30" s="433">
        <v>0</v>
      </c>
      <c r="O30" s="431">
        <v>0</v>
      </c>
    </row>
    <row r="31" spans="3:15" x14ac:dyDescent="0.35">
      <c r="C31" s="430">
        <v>2008</v>
      </c>
      <c r="D31" s="433">
        <v>9417.8700000000008</v>
      </c>
      <c r="E31" s="433">
        <v>2427.172787</v>
      </c>
      <c r="F31" s="433">
        <v>1985.225494</v>
      </c>
      <c r="G31" s="433">
        <v>0</v>
      </c>
      <c r="H31" s="433">
        <v>0</v>
      </c>
      <c r="I31" s="433"/>
      <c r="J31" s="433">
        <v>0</v>
      </c>
      <c r="K31" s="433">
        <v>0</v>
      </c>
      <c r="L31" s="433">
        <v>23.184699101196042</v>
      </c>
      <c r="M31" s="442">
        <v>2426.8192210000002</v>
      </c>
      <c r="N31" s="433">
        <v>0</v>
      </c>
      <c r="O31" s="431">
        <v>0</v>
      </c>
    </row>
    <row r="32" spans="3:15" x14ac:dyDescent="0.35">
      <c r="C32" s="430">
        <v>2009</v>
      </c>
      <c r="D32" s="433">
        <v>6064.23</v>
      </c>
      <c r="E32" s="433">
        <v>1682.8219959999999</v>
      </c>
      <c r="F32" s="433">
        <v>3570.9323079999999</v>
      </c>
      <c r="G32" s="433">
        <v>0</v>
      </c>
      <c r="H32" s="433">
        <v>0</v>
      </c>
      <c r="I32" s="433"/>
      <c r="J32" s="433">
        <v>0</v>
      </c>
      <c r="K32" s="433">
        <v>0</v>
      </c>
      <c r="L32" s="433">
        <v>85.687714773254484</v>
      </c>
      <c r="M32" s="442">
        <v>1684.839111</v>
      </c>
      <c r="N32" s="433">
        <v>0</v>
      </c>
      <c r="O32" s="431">
        <v>0</v>
      </c>
    </row>
    <row r="33" spans="3:15" x14ac:dyDescent="0.35">
      <c r="C33" s="439">
        <v>2010</v>
      </c>
      <c r="D33" s="433">
        <v>5004.67</v>
      </c>
      <c r="E33" s="433">
        <v>1974.707627</v>
      </c>
      <c r="F33" s="433">
        <v>4630.6504670000004</v>
      </c>
      <c r="G33" s="433">
        <v>0</v>
      </c>
      <c r="H33" s="433">
        <v>0</v>
      </c>
      <c r="I33" s="433"/>
      <c r="J33" s="433">
        <v>0</v>
      </c>
      <c r="K33" s="433">
        <v>49.531936999999999</v>
      </c>
      <c r="L33" s="433">
        <v>177.91285612059542</v>
      </c>
      <c r="M33" s="442">
        <v>1973.242749</v>
      </c>
      <c r="N33" s="433">
        <v>0</v>
      </c>
      <c r="O33" s="431">
        <v>0</v>
      </c>
    </row>
    <row r="34" spans="3:15" x14ac:dyDescent="0.35">
      <c r="C34" s="430">
        <v>2011</v>
      </c>
      <c r="D34" s="433">
        <v>3605.96</v>
      </c>
      <c r="E34" s="433">
        <v>2194.101388</v>
      </c>
      <c r="F34" s="433">
        <v>4413.6893870000004</v>
      </c>
      <c r="G34" s="433">
        <v>0</v>
      </c>
      <c r="H34" s="433">
        <v>0</v>
      </c>
      <c r="I34" s="433"/>
      <c r="J34" s="433">
        <v>63.819015999999998</v>
      </c>
      <c r="K34" s="433">
        <v>452.75077700000003</v>
      </c>
      <c r="L34" s="433">
        <v>50.02605365048872</v>
      </c>
      <c r="M34" s="442">
        <v>2194.5377899999999</v>
      </c>
      <c r="N34" s="433">
        <v>0</v>
      </c>
      <c r="O34" s="431">
        <v>0</v>
      </c>
    </row>
    <row r="35" spans="3:15" x14ac:dyDescent="0.35">
      <c r="C35" s="430">
        <v>2012</v>
      </c>
      <c r="D35" s="433">
        <v>3576.44</v>
      </c>
      <c r="E35" s="433">
        <v>2002.217592</v>
      </c>
      <c r="F35" s="433">
        <v>4596.5705049999997</v>
      </c>
      <c r="G35" s="433">
        <v>0</v>
      </c>
      <c r="H35" s="433">
        <v>0</v>
      </c>
      <c r="I35" s="433"/>
      <c r="J35" s="433">
        <v>296.14151199999998</v>
      </c>
      <c r="K35" s="433">
        <v>490.23368599999998</v>
      </c>
      <c r="L35" s="433">
        <v>49.048903000000003</v>
      </c>
      <c r="M35" s="442">
        <v>2001.776564</v>
      </c>
      <c r="N35" s="433">
        <v>0</v>
      </c>
      <c r="O35" s="431">
        <v>0</v>
      </c>
    </row>
    <row r="36" spans="3:15" x14ac:dyDescent="0.35">
      <c r="C36" s="430">
        <v>2013</v>
      </c>
      <c r="D36" s="433">
        <v>4381.3599999999997</v>
      </c>
      <c r="E36" s="433">
        <v>1943.051766</v>
      </c>
      <c r="F36" s="433">
        <v>3794.2017080000001</v>
      </c>
      <c r="G36" s="433">
        <v>0</v>
      </c>
      <c r="H36" s="433">
        <v>0</v>
      </c>
      <c r="I36" s="433"/>
      <c r="J36" s="433">
        <v>213.375304</v>
      </c>
      <c r="K36" s="433">
        <v>122.23752899999999</v>
      </c>
      <c r="L36" s="433">
        <v>0</v>
      </c>
      <c r="M36" s="442">
        <v>1942.52449</v>
      </c>
      <c r="N36" s="433">
        <v>1126.8000469999999</v>
      </c>
      <c r="O36" s="431">
        <v>0</v>
      </c>
    </row>
    <row r="37" spans="3:15" x14ac:dyDescent="0.35">
      <c r="C37" s="430">
        <v>2014</v>
      </c>
      <c r="D37" s="433">
        <v>4828.2690010000015</v>
      </c>
      <c r="E37" s="433">
        <v>1561.8866610000002</v>
      </c>
      <c r="F37" s="433">
        <v>4107.0572170000005</v>
      </c>
      <c r="G37" s="433">
        <v>7.6275999999999997E-2</v>
      </c>
      <c r="H37" s="433">
        <v>5.906256</v>
      </c>
      <c r="I37" s="433"/>
      <c r="J37" s="433">
        <v>79.664994999999976</v>
      </c>
      <c r="K37" s="433">
        <v>60.808807999999999</v>
      </c>
      <c r="L37" s="433">
        <v>18.895384</v>
      </c>
      <c r="M37" s="442">
        <v>1562.1858259999997</v>
      </c>
      <c r="N37" s="433">
        <v>575.66000699999995</v>
      </c>
      <c r="O37" s="431">
        <v>4.5048580000000005</v>
      </c>
    </row>
    <row r="38" spans="3:15" x14ac:dyDescent="0.35">
      <c r="C38" s="439">
        <v>2015</v>
      </c>
      <c r="D38" s="433">
        <v>3991.7522389999999</v>
      </c>
      <c r="E38" s="433">
        <v>1847.542252</v>
      </c>
      <c r="F38" s="433">
        <v>2773.2401060000002</v>
      </c>
      <c r="G38" s="433">
        <v>0</v>
      </c>
      <c r="H38" s="433">
        <v>24.285896000000001</v>
      </c>
      <c r="I38" s="433"/>
      <c r="J38" s="433">
        <v>29.271013</v>
      </c>
      <c r="K38" s="433">
        <v>20.087751000000001</v>
      </c>
      <c r="L38" s="433">
        <v>20.065616000000002</v>
      </c>
      <c r="M38" s="442">
        <v>1850.673184</v>
      </c>
      <c r="N38" s="433">
        <v>455.96413600000005</v>
      </c>
      <c r="O38" s="431">
        <v>21.929724999999998</v>
      </c>
    </row>
    <row r="39" spans="3:15" x14ac:dyDescent="0.35">
      <c r="C39" s="430">
        <v>2016</v>
      </c>
      <c r="D39" s="433">
        <v>4636.4775399999999</v>
      </c>
      <c r="E39" s="433">
        <v>1928.191028</v>
      </c>
      <c r="F39" s="433">
        <v>3965.3976349999998</v>
      </c>
      <c r="G39" s="433">
        <v>0</v>
      </c>
      <c r="H39" s="433">
        <v>15.645033999999999</v>
      </c>
      <c r="I39" s="433"/>
      <c r="J39" s="433">
        <v>43.954992999999995</v>
      </c>
      <c r="K39" s="433">
        <v>15.387618999999999</v>
      </c>
      <c r="L39" s="433">
        <v>0</v>
      </c>
      <c r="M39" s="442">
        <v>1928.4982360000001</v>
      </c>
      <c r="N39" s="433">
        <v>1008.4206349999999</v>
      </c>
      <c r="O39" s="431">
        <v>9.3352999999999992E-2</v>
      </c>
    </row>
    <row r="40" spans="3:15" x14ac:dyDescent="0.35">
      <c r="C40" s="430">
        <v>2017</v>
      </c>
      <c r="D40" s="433">
        <v>9194.911333</v>
      </c>
      <c r="E40" s="433">
        <v>2257.7162399999997</v>
      </c>
      <c r="F40" s="433">
        <v>4143.487486</v>
      </c>
      <c r="G40" s="433">
        <v>26.700551000000001</v>
      </c>
      <c r="H40" s="433">
        <v>2.297615</v>
      </c>
      <c r="I40" s="433"/>
      <c r="J40" s="433">
        <v>658.56554900000003</v>
      </c>
      <c r="K40" s="433">
        <v>9.9999999999999995E-7</v>
      </c>
      <c r="L40" s="433">
        <v>77.344418999999988</v>
      </c>
      <c r="M40" s="442">
        <v>2257.0179479999997</v>
      </c>
      <c r="N40" s="433">
        <v>2786.1131409999998</v>
      </c>
      <c r="O40" s="431">
        <v>0</v>
      </c>
    </row>
    <row r="41" spans="3:15" x14ac:dyDescent="0.35">
      <c r="C41" s="430">
        <v>2018</v>
      </c>
      <c r="D41" s="433">
        <v>9458.1040080000021</v>
      </c>
      <c r="E41" s="433">
        <v>2171.2270210000001</v>
      </c>
      <c r="F41" s="433">
        <v>3246.9385589999993</v>
      </c>
      <c r="G41" s="433">
        <v>29.501742999999998</v>
      </c>
      <c r="H41" s="433">
        <v>9.5338609999999999</v>
      </c>
      <c r="I41" s="433"/>
      <c r="J41" s="433">
        <v>1271.0836779999997</v>
      </c>
      <c r="K41" s="433">
        <v>178.89740100000003</v>
      </c>
      <c r="L41" s="433">
        <v>171.002185</v>
      </c>
      <c r="M41" s="442">
        <v>2170.9447990000003</v>
      </c>
      <c r="N41" s="433">
        <v>3381.9931039999992</v>
      </c>
      <c r="O41" s="431">
        <v>0</v>
      </c>
    </row>
    <row r="42" spans="3:15" x14ac:dyDescent="0.35">
      <c r="C42" s="430">
        <v>2019</v>
      </c>
      <c r="D42" s="433">
        <v>12800.910316</v>
      </c>
      <c r="E42" s="433">
        <v>2013.259024</v>
      </c>
      <c r="F42" s="433">
        <v>4549.1738579999992</v>
      </c>
      <c r="G42" s="433">
        <v>3.9999999999999998E-6</v>
      </c>
      <c r="H42" s="433">
        <v>1297.3779169999998</v>
      </c>
      <c r="I42" s="433"/>
      <c r="J42" s="433">
        <v>1433.1126569999999</v>
      </c>
      <c r="K42" s="433">
        <v>1561.7053779999999</v>
      </c>
      <c r="L42" s="433">
        <v>372.65246199999996</v>
      </c>
      <c r="M42" s="442">
        <v>2013.361087</v>
      </c>
      <c r="N42" s="433">
        <v>3609.6235860000002</v>
      </c>
      <c r="O42" s="431">
        <v>3.7199999999999999E-4</v>
      </c>
    </row>
    <row r="43" spans="3:15" x14ac:dyDescent="0.35">
      <c r="C43" s="439">
        <v>2020</v>
      </c>
      <c r="D43" s="433">
        <v>5009.5589943140649</v>
      </c>
      <c r="E43" s="433">
        <v>1526.1910936859351</v>
      </c>
      <c r="F43" s="433">
        <v>4537.5675249999995</v>
      </c>
      <c r="G43" s="433">
        <v>73.534946000000005</v>
      </c>
      <c r="H43" s="433">
        <v>2572.2331300000001</v>
      </c>
      <c r="I43" s="433"/>
      <c r="J43" s="433">
        <v>1484.7375709999999</v>
      </c>
      <c r="K43" s="433">
        <v>1118.3567859999998</v>
      </c>
      <c r="L43" s="433">
        <v>725.35912868296896</v>
      </c>
      <c r="M43" s="442">
        <v>1533.7848993170307</v>
      </c>
      <c r="N43" s="433">
        <v>929.18803899999989</v>
      </c>
      <c r="O43" s="431">
        <v>0</v>
      </c>
    </row>
    <row r="44" spans="3:15" x14ac:dyDescent="0.35">
      <c r="C44" s="439">
        <v>2021</v>
      </c>
      <c r="D44" s="433">
        <v>5941.1109380000007</v>
      </c>
      <c r="E44" s="433">
        <v>78.885727000000003</v>
      </c>
      <c r="F44" s="433">
        <v>1257.9333459999998</v>
      </c>
      <c r="G44" s="433">
        <v>687.23006600000008</v>
      </c>
      <c r="H44" s="433">
        <v>3.5558730000000001</v>
      </c>
      <c r="I44" s="433">
        <v>439.04459700000001</v>
      </c>
      <c r="J44" s="433">
        <v>448.84874199999996</v>
      </c>
      <c r="K44" s="433">
        <v>133.87630300000001</v>
      </c>
      <c r="L44" s="433">
        <v>142.52936300000002</v>
      </c>
      <c r="M44" s="442">
        <v>78.604204999999993</v>
      </c>
      <c r="N44" s="433">
        <v>0</v>
      </c>
      <c r="O44" s="431">
        <v>166.63498899999999</v>
      </c>
    </row>
    <row r="45" spans="3:15" ht="15" thickBot="1" x14ac:dyDescent="0.4">
      <c r="C45" s="443">
        <v>2022</v>
      </c>
      <c r="D45" s="438">
        <v>289.08643700000005</v>
      </c>
      <c r="E45" s="438">
        <v>0</v>
      </c>
      <c r="F45" s="438">
        <v>3316.7211280000001</v>
      </c>
      <c r="G45" s="438">
        <v>794.90367399999991</v>
      </c>
      <c r="H45" s="438">
        <v>679.24509999999998</v>
      </c>
      <c r="I45" s="438">
        <v>4835.5443789999999</v>
      </c>
      <c r="J45" s="438">
        <v>17.221511</v>
      </c>
      <c r="K45" s="438">
        <v>413.28117400000008</v>
      </c>
      <c r="L45" s="438">
        <v>437.72865300000001</v>
      </c>
      <c r="M45" s="444">
        <v>0</v>
      </c>
      <c r="N45" s="438">
        <v>451.05523599999998</v>
      </c>
      <c r="O45" s="436">
        <v>258.90459299999998</v>
      </c>
    </row>
  </sheetData>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FBFFE-4ACF-458A-BC92-D53DAE4CF60B}">
  <dimension ref="A1:C63"/>
  <sheetViews>
    <sheetView workbookViewId="0">
      <selection activeCell="C4" sqref="C4"/>
    </sheetView>
  </sheetViews>
  <sheetFormatPr defaultColWidth="9.1796875" defaultRowHeight="14.5" x14ac:dyDescent="0.35"/>
  <cols>
    <col min="1" max="1" width="58" style="13" customWidth="1"/>
    <col min="2" max="2" width="111.54296875" style="12" customWidth="1"/>
    <col min="3" max="3" width="96.1796875" style="1" customWidth="1"/>
    <col min="4" max="8" width="8.81640625" style="1" customWidth="1"/>
    <col min="9" max="16384" width="9.1796875" style="1"/>
  </cols>
  <sheetData>
    <row r="1" spans="1:2" ht="37.4" customHeight="1" thickBot="1" x14ac:dyDescent="0.4">
      <c r="A1" s="665" t="s">
        <v>0</v>
      </c>
      <c r="B1" s="666"/>
    </row>
    <row r="2" spans="1:2" ht="37.4" customHeight="1" thickBot="1" x14ac:dyDescent="0.4">
      <c r="A2" s="667" t="s">
        <v>1</v>
      </c>
      <c r="B2" s="668"/>
    </row>
    <row r="4" spans="1:2" ht="87" x14ac:dyDescent="0.35">
      <c r="A4" s="2" t="s">
        <v>2</v>
      </c>
      <c r="B4" s="3" t="s">
        <v>3</v>
      </c>
    </row>
    <row r="5" spans="1:2" ht="43.5" x14ac:dyDescent="0.35">
      <c r="A5" s="2" t="s">
        <v>4</v>
      </c>
      <c r="B5" s="3" t="s">
        <v>5</v>
      </c>
    </row>
    <row r="6" spans="1:2" ht="87" x14ac:dyDescent="0.35">
      <c r="A6" s="2" t="s">
        <v>6</v>
      </c>
      <c r="B6" s="3" t="s">
        <v>7</v>
      </c>
    </row>
    <row r="7" spans="1:2" ht="58" x14ac:dyDescent="0.35">
      <c r="A7" s="2" t="s">
        <v>8</v>
      </c>
      <c r="B7" s="3" t="s">
        <v>9</v>
      </c>
    </row>
    <row r="8" spans="1:2" ht="58" x14ac:dyDescent="0.35">
      <c r="A8" s="2" t="s">
        <v>10</v>
      </c>
      <c r="B8" s="3" t="s">
        <v>11</v>
      </c>
    </row>
    <row r="9" spans="1:2" ht="58" x14ac:dyDescent="0.35">
      <c r="A9" s="2" t="s">
        <v>12</v>
      </c>
      <c r="B9" s="3" t="s">
        <v>13</v>
      </c>
    </row>
    <row r="10" spans="1:2" ht="87" x14ac:dyDescent="0.35">
      <c r="A10" s="2" t="s">
        <v>14</v>
      </c>
      <c r="B10" s="3" t="s">
        <v>15</v>
      </c>
    </row>
    <row r="11" spans="1:2" ht="58" x14ac:dyDescent="0.35">
      <c r="A11" s="2" t="s">
        <v>16</v>
      </c>
      <c r="B11" s="3" t="s">
        <v>17</v>
      </c>
    </row>
    <row r="12" spans="1:2" ht="58" x14ac:dyDescent="0.35">
      <c r="A12" s="2" t="s">
        <v>18</v>
      </c>
      <c r="B12" s="3" t="s">
        <v>19</v>
      </c>
    </row>
    <row r="13" spans="1:2" ht="58" x14ac:dyDescent="0.35">
      <c r="A13" s="2" t="s">
        <v>20</v>
      </c>
      <c r="B13" s="3" t="s">
        <v>21</v>
      </c>
    </row>
    <row r="14" spans="1:2" ht="87" x14ac:dyDescent="0.35">
      <c r="A14" s="2" t="s">
        <v>22</v>
      </c>
      <c r="B14" s="3" t="s">
        <v>23</v>
      </c>
    </row>
    <row r="15" spans="1:2" ht="29" x14ac:dyDescent="0.35">
      <c r="A15" s="2" t="s">
        <v>24</v>
      </c>
      <c r="B15" s="3" t="s">
        <v>25</v>
      </c>
    </row>
    <row r="16" spans="1:2" ht="58" x14ac:dyDescent="0.35">
      <c r="A16" s="2" t="s">
        <v>26</v>
      </c>
      <c r="B16" s="3" t="s">
        <v>27</v>
      </c>
    </row>
    <row r="17" spans="1:2" ht="43.5" x14ac:dyDescent="0.35">
      <c r="A17" s="4" t="s">
        <v>28</v>
      </c>
      <c r="B17" s="3" t="s">
        <v>29</v>
      </c>
    </row>
    <row r="18" spans="1:2" ht="58" x14ac:dyDescent="0.35">
      <c r="A18" s="4" t="s">
        <v>30</v>
      </c>
      <c r="B18" s="5" t="s">
        <v>31</v>
      </c>
    </row>
    <row r="19" spans="1:2" ht="58" x14ac:dyDescent="0.35">
      <c r="A19" s="2" t="s">
        <v>32</v>
      </c>
      <c r="B19" s="3" t="s">
        <v>33</v>
      </c>
    </row>
    <row r="20" spans="1:2" ht="29" x14ac:dyDescent="0.35">
      <c r="A20" s="2" t="s">
        <v>34</v>
      </c>
      <c r="B20" s="3" t="s">
        <v>35</v>
      </c>
    </row>
    <row r="21" spans="1:2" ht="58" x14ac:dyDescent="0.35">
      <c r="A21" s="2" t="s">
        <v>36</v>
      </c>
      <c r="B21" s="3" t="s">
        <v>37</v>
      </c>
    </row>
    <row r="22" spans="1:2" ht="29" x14ac:dyDescent="0.35">
      <c r="A22" s="2" t="s">
        <v>38</v>
      </c>
      <c r="B22" s="3" t="s">
        <v>39</v>
      </c>
    </row>
    <row r="23" spans="1:2" ht="29" x14ac:dyDescent="0.35">
      <c r="A23" s="2" t="s">
        <v>40</v>
      </c>
      <c r="B23" s="3" t="s">
        <v>41</v>
      </c>
    </row>
    <row r="24" spans="1:2" ht="29" x14ac:dyDescent="0.35">
      <c r="A24" s="2" t="s">
        <v>42</v>
      </c>
      <c r="B24" s="3" t="s">
        <v>43</v>
      </c>
    </row>
    <row r="25" spans="1:2" ht="72.5" x14ac:dyDescent="0.35">
      <c r="A25" s="2" t="s">
        <v>44</v>
      </c>
      <c r="B25" s="3" t="s">
        <v>45</v>
      </c>
    </row>
    <row r="26" spans="1:2" ht="87" x14ac:dyDescent="0.35">
      <c r="A26" s="2" t="s">
        <v>46</v>
      </c>
      <c r="B26" s="5" t="s">
        <v>47</v>
      </c>
    </row>
    <row r="27" spans="1:2" ht="29" x14ac:dyDescent="0.35">
      <c r="A27" s="2" t="s">
        <v>48</v>
      </c>
      <c r="B27" s="3" t="s">
        <v>49</v>
      </c>
    </row>
    <row r="28" spans="1:2" ht="29" x14ac:dyDescent="0.35">
      <c r="A28" s="2" t="s">
        <v>50</v>
      </c>
      <c r="B28" s="3" t="s">
        <v>51</v>
      </c>
    </row>
    <row r="29" spans="1:2" ht="29" x14ac:dyDescent="0.35">
      <c r="A29" s="2" t="s">
        <v>52</v>
      </c>
      <c r="B29" s="3" t="s">
        <v>53</v>
      </c>
    </row>
    <row r="30" spans="1:2" ht="58" x14ac:dyDescent="0.35">
      <c r="A30" s="2" t="s">
        <v>54</v>
      </c>
      <c r="B30" s="3" t="s">
        <v>55</v>
      </c>
    </row>
    <row r="31" spans="1:2" ht="43.5" x14ac:dyDescent="0.35">
      <c r="A31" s="2" t="s">
        <v>56</v>
      </c>
      <c r="B31" s="3" t="s">
        <v>57</v>
      </c>
    </row>
    <row r="32" spans="1:2" ht="58" x14ac:dyDescent="0.35">
      <c r="A32" s="2" t="s">
        <v>58</v>
      </c>
      <c r="B32" s="3" t="s">
        <v>59</v>
      </c>
    </row>
    <row r="33" spans="1:2" ht="29" x14ac:dyDescent="0.35">
      <c r="A33" s="2" t="s">
        <v>60</v>
      </c>
      <c r="B33" s="3" t="s">
        <v>61</v>
      </c>
    </row>
    <row r="34" spans="1:2" ht="58" x14ac:dyDescent="0.35">
      <c r="A34" s="2" t="s">
        <v>62</v>
      </c>
      <c r="B34" s="3" t="s">
        <v>63</v>
      </c>
    </row>
    <row r="35" spans="1:2" ht="58" x14ac:dyDescent="0.35">
      <c r="A35" s="2" t="s">
        <v>64</v>
      </c>
      <c r="B35" s="3" t="s">
        <v>65</v>
      </c>
    </row>
    <row r="36" spans="1:2" ht="58" x14ac:dyDescent="0.35">
      <c r="A36" s="2" t="s">
        <v>66</v>
      </c>
      <c r="B36" s="3" t="s">
        <v>67</v>
      </c>
    </row>
    <row r="37" spans="1:2" ht="43.5" x14ac:dyDescent="0.35">
      <c r="A37" s="2" t="s">
        <v>68</v>
      </c>
      <c r="B37" s="3" t="s">
        <v>69</v>
      </c>
    </row>
    <row r="38" spans="1:2" ht="33" x14ac:dyDescent="0.35">
      <c r="A38" s="2" t="s">
        <v>70</v>
      </c>
      <c r="B38" s="3" t="s">
        <v>71</v>
      </c>
    </row>
    <row r="39" spans="1:2" ht="29" x14ac:dyDescent="0.35">
      <c r="A39" s="2" t="s">
        <v>72</v>
      </c>
      <c r="B39" s="3" t="s">
        <v>73</v>
      </c>
    </row>
    <row r="40" spans="1:2" ht="58" x14ac:dyDescent="0.35">
      <c r="A40" s="2" t="s">
        <v>74</v>
      </c>
      <c r="B40" s="3" t="s">
        <v>75</v>
      </c>
    </row>
    <row r="41" spans="1:2" ht="120" customHeight="1" x14ac:dyDescent="0.35">
      <c r="A41" s="6" t="s">
        <v>76</v>
      </c>
      <c r="B41" s="7" t="s">
        <v>77</v>
      </c>
    </row>
    <row r="42" spans="1:2" ht="58" x14ac:dyDescent="0.35">
      <c r="A42" s="2" t="s">
        <v>78</v>
      </c>
      <c r="B42" s="3" t="s">
        <v>79</v>
      </c>
    </row>
    <row r="43" spans="1:2" ht="58" x14ac:dyDescent="0.35">
      <c r="A43" s="2" t="s">
        <v>80</v>
      </c>
      <c r="B43" s="3" t="s">
        <v>81</v>
      </c>
    </row>
    <row r="44" spans="1:2" ht="58" x14ac:dyDescent="0.35">
      <c r="A44" s="2" t="s">
        <v>82</v>
      </c>
      <c r="B44" s="3" t="s">
        <v>83</v>
      </c>
    </row>
    <row r="45" spans="1:2" ht="174" x14ac:dyDescent="0.35">
      <c r="A45" s="2" t="s">
        <v>84</v>
      </c>
      <c r="B45" s="3" t="s">
        <v>85</v>
      </c>
    </row>
    <row r="46" spans="1:2" ht="58" x14ac:dyDescent="0.35">
      <c r="A46" s="2" t="s">
        <v>86</v>
      </c>
      <c r="B46" s="3" t="s">
        <v>87</v>
      </c>
    </row>
    <row r="47" spans="1:2" ht="29" x14ac:dyDescent="0.35">
      <c r="A47" s="4" t="s">
        <v>88</v>
      </c>
      <c r="B47" s="3" t="s">
        <v>89</v>
      </c>
    </row>
    <row r="48" spans="1:2" ht="29" x14ac:dyDescent="0.35">
      <c r="A48" s="2" t="s">
        <v>90</v>
      </c>
      <c r="B48" s="3" t="s">
        <v>91</v>
      </c>
    </row>
    <row r="49" spans="1:3" ht="58" x14ac:dyDescent="0.35">
      <c r="A49" s="2" t="s">
        <v>92</v>
      </c>
      <c r="B49" s="3" t="s">
        <v>93</v>
      </c>
    </row>
    <row r="50" spans="1:3" ht="58" x14ac:dyDescent="0.35">
      <c r="A50" s="2" t="s">
        <v>94</v>
      </c>
      <c r="B50" s="3" t="s">
        <v>95</v>
      </c>
    </row>
    <row r="51" spans="1:3" ht="58" x14ac:dyDescent="0.35">
      <c r="A51" s="2" t="s">
        <v>96</v>
      </c>
      <c r="B51" s="3" t="s">
        <v>97</v>
      </c>
    </row>
    <row r="52" spans="1:3" ht="29" x14ac:dyDescent="0.35">
      <c r="A52" s="6" t="s">
        <v>98</v>
      </c>
      <c r="B52" s="3" t="s">
        <v>99</v>
      </c>
    </row>
    <row r="53" spans="1:3" ht="58" x14ac:dyDescent="0.35">
      <c r="A53" s="4" t="s">
        <v>100</v>
      </c>
      <c r="B53" s="3" t="s">
        <v>101</v>
      </c>
    </row>
    <row r="54" spans="1:3" ht="29" x14ac:dyDescent="0.35">
      <c r="A54" s="2" t="s">
        <v>102</v>
      </c>
      <c r="B54" s="3" t="s">
        <v>103</v>
      </c>
    </row>
    <row r="55" spans="1:3" ht="116" x14ac:dyDescent="0.35">
      <c r="A55" s="2" t="s">
        <v>104</v>
      </c>
      <c r="B55" s="8" t="s">
        <v>105</v>
      </c>
    </row>
    <row r="56" spans="1:3" ht="116" x14ac:dyDescent="0.35">
      <c r="A56" s="2" t="s">
        <v>106</v>
      </c>
      <c r="B56" s="9" t="s">
        <v>107</v>
      </c>
    </row>
    <row r="57" spans="1:3" ht="58" x14ac:dyDescent="0.35">
      <c r="A57" s="2" t="s">
        <v>108</v>
      </c>
      <c r="B57" s="3" t="s">
        <v>109</v>
      </c>
      <c r="C57" s="10"/>
    </row>
    <row r="58" spans="1:3" ht="58" x14ac:dyDescent="0.35">
      <c r="A58" s="6" t="s">
        <v>110</v>
      </c>
      <c r="B58" s="3" t="s">
        <v>111</v>
      </c>
    </row>
    <row r="59" spans="1:3" ht="29" x14ac:dyDescent="0.35">
      <c r="A59" s="2" t="s">
        <v>112</v>
      </c>
      <c r="B59" s="3" t="s">
        <v>113</v>
      </c>
    </row>
    <row r="60" spans="1:3" ht="29" x14ac:dyDescent="0.35">
      <c r="A60" s="2" t="s">
        <v>114</v>
      </c>
      <c r="B60" s="3" t="s">
        <v>115</v>
      </c>
    </row>
    <row r="61" spans="1:3" ht="58" x14ac:dyDescent="0.35">
      <c r="A61" s="2" t="s">
        <v>116</v>
      </c>
      <c r="B61" s="3" t="s">
        <v>117</v>
      </c>
    </row>
    <row r="63" spans="1:3" x14ac:dyDescent="0.35">
      <c r="A63" s="11"/>
    </row>
  </sheetData>
  <mergeCells count="2">
    <mergeCell ref="A1:B1"/>
    <mergeCell ref="A2:B2"/>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60A4A-D9B8-4941-B62F-D81DD840ABF0}">
  <dimension ref="A1:I38"/>
  <sheetViews>
    <sheetView workbookViewId="0">
      <selection activeCell="L6" sqref="L6"/>
    </sheetView>
  </sheetViews>
  <sheetFormatPr defaultColWidth="9.1796875" defaultRowHeight="14.5" x14ac:dyDescent="0.35"/>
  <cols>
    <col min="1" max="16384" width="9.1796875" style="1"/>
  </cols>
  <sheetData>
    <row r="1" spans="1:9" x14ac:dyDescent="0.35">
      <c r="A1" s="764" t="s">
        <v>791</v>
      </c>
      <c r="B1" s="765"/>
      <c r="C1" s="765"/>
      <c r="D1" s="765"/>
      <c r="E1" s="765"/>
      <c r="F1" s="765"/>
      <c r="G1" s="765"/>
      <c r="H1" s="765"/>
      <c r="I1" s="765"/>
    </row>
    <row r="2" spans="1:9" x14ac:dyDescent="0.35">
      <c r="A2" s="767" t="s">
        <v>792</v>
      </c>
      <c r="B2" s="766"/>
      <c r="C2" s="766"/>
      <c r="D2" s="766"/>
      <c r="E2" s="766"/>
      <c r="F2" s="766"/>
      <c r="G2" s="766"/>
      <c r="H2" s="766"/>
      <c r="I2" s="445"/>
    </row>
    <row r="3" spans="1:9" x14ac:dyDescent="0.35">
      <c r="A3" s="18"/>
    </row>
    <row r="4" spans="1:9" x14ac:dyDescent="0.35">
      <c r="A4" s="120"/>
    </row>
    <row r="6" spans="1:9" ht="242.5" x14ac:dyDescent="0.35">
      <c r="A6" s="446" t="s">
        <v>385</v>
      </c>
      <c r="B6" s="447" t="s">
        <v>793</v>
      </c>
      <c r="C6" s="447" t="s">
        <v>794</v>
      </c>
      <c r="D6" s="448" t="s">
        <v>795</v>
      </c>
      <c r="E6" s="449"/>
      <c r="F6" s="446" t="s">
        <v>385</v>
      </c>
      <c r="G6" s="447" t="s">
        <v>793</v>
      </c>
      <c r="H6" s="447" t="s">
        <v>796</v>
      </c>
      <c r="I6" s="448" t="s">
        <v>795</v>
      </c>
    </row>
    <row r="7" spans="1:9" x14ac:dyDescent="0.35">
      <c r="A7" s="129">
        <v>1970</v>
      </c>
      <c r="B7" s="450">
        <v>6.9</v>
      </c>
      <c r="C7" s="451">
        <v>295.74919999999997</v>
      </c>
      <c r="D7" s="451">
        <v>2.3330578747127637</v>
      </c>
      <c r="F7" s="129">
        <v>1997</v>
      </c>
      <c r="G7" s="450">
        <v>274.214</v>
      </c>
      <c r="H7" s="451">
        <v>562.87899999999991</v>
      </c>
      <c r="I7" s="451">
        <v>48.716331573926198</v>
      </c>
    </row>
    <row r="8" spans="1:9" x14ac:dyDescent="0.35">
      <c r="A8" s="129">
        <v>1971</v>
      </c>
      <c r="B8" s="450">
        <v>7</v>
      </c>
      <c r="C8" s="451">
        <v>338.78440000000001</v>
      </c>
      <c r="D8" s="451">
        <v>2.0662108408769706</v>
      </c>
      <c r="F8" s="129">
        <v>1998</v>
      </c>
      <c r="G8" s="450">
        <v>296.41300000000001</v>
      </c>
      <c r="H8" s="451">
        <v>595.53300000000013</v>
      </c>
      <c r="I8" s="451">
        <v>49.77272460132351</v>
      </c>
    </row>
    <row r="9" spans="1:9" x14ac:dyDescent="0.35">
      <c r="A9" s="129">
        <v>1972</v>
      </c>
      <c r="B9" s="450">
        <v>6.9</v>
      </c>
      <c r="C9" s="451">
        <v>359.72079999999994</v>
      </c>
      <c r="D9" s="451">
        <v>1.9181543018919123</v>
      </c>
      <c r="F9" s="129">
        <v>1999</v>
      </c>
      <c r="G9" s="450">
        <v>306.34399999999999</v>
      </c>
      <c r="H9" s="451">
        <v>573.31299999999987</v>
      </c>
      <c r="I9" s="451">
        <v>53.433988065855829</v>
      </c>
    </row>
    <row r="10" spans="1:9" x14ac:dyDescent="0.35">
      <c r="A10" s="129">
        <v>1973</v>
      </c>
      <c r="B10" s="450">
        <v>7</v>
      </c>
      <c r="C10" s="451">
        <v>394.83119999999997</v>
      </c>
      <c r="D10" s="451">
        <v>1.7729095370376</v>
      </c>
      <c r="F10" s="129">
        <v>2000</v>
      </c>
      <c r="G10" s="450">
        <v>304.89999999999998</v>
      </c>
      <c r="H10" s="451">
        <v>582.68899999999996</v>
      </c>
      <c r="I10" s="451">
        <v>52.326369641438234</v>
      </c>
    </row>
    <row r="11" spans="1:9" x14ac:dyDescent="0.35">
      <c r="A11" s="129">
        <v>1974</v>
      </c>
      <c r="B11" s="450">
        <v>7</v>
      </c>
      <c r="C11" s="451">
        <v>420.62320000000005</v>
      </c>
      <c r="D11" s="451">
        <v>1.6641973148414066</v>
      </c>
      <c r="F11" s="129">
        <v>2001</v>
      </c>
      <c r="G11" s="450">
        <v>325.86500000000001</v>
      </c>
      <c r="H11" s="451">
        <v>579.23720000000003</v>
      </c>
      <c r="I11" s="451">
        <v>56.257609145268987</v>
      </c>
    </row>
    <row r="12" spans="1:9" x14ac:dyDescent="0.35">
      <c r="A12" s="129">
        <v>1975</v>
      </c>
      <c r="B12" s="450">
        <v>26.791</v>
      </c>
      <c r="C12" s="451">
        <v>460.18359999999996</v>
      </c>
      <c r="D12" s="451">
        <v>5.8218067745134769</v>
      </c>
      <c r="F12" s="129">
        <v>2002</v>
      </c>
      <c r="G12" s="450">
        <v>364.5</v>
      </c>
      <c r="H12" s="451">
        <v>610.53300000000002</v>
      </c>
      <c r="I12" s="451">
        <v>59.701932573669239</v>
      </c>
    </row>
    <row r="13" spans="1:9" x14ac:dyDescent="0.35">
      <c r="A13" s="129">
        <v>1976</v>
      </c>
      <c r="B13" s="450">
        <v>39.9</v>
      </c>
      <c r="C13" s="451">
        <v>490.65439999999995</v>
      </c>
      <c r="D13" s="451">
        <v>8.1319967781803246</v>
      </c>
      <c r="F13" s="129">
        <v>2003</v>
      </c>
      <c r="G13" s="450">
        <v>416.18799999999999</v>
      </c>
      <c r="H13" s="451">
        <v>678.29599999999994</v>
      </c>
      <c r="I13" s="451">
        <v>61.357873258872239</v>
      </c>
    </row>
    <row r="14" spans="1:9" x14ac:dyDescent="0.35">
      <c r="A14" s="129">
        <v>1977</v>
      </c>
      <c r="B14" s="450">
        <v>40.299999999999997</v>
      </c>
      <c r="C14" s="451">
        <v>525.02080000000001</v>
      </c>
      <c r="D14" s="451">
        <v>7.6758863648830662</v>
      </c>
      <c r="F14" s="129">
        <v>2004</v>
      </c>
      <c r="G14" s="450">
        <v>388.5</v>
      </c>
      <c r="H14" s="451">
        <v>664.3</v>
      </c>
      <c r="I14" s="451">
        <v>58.482613277133829</v>
      </c>
    </row>
    <row r="15" spans="1:9" x14ac:dyDescent="0.35">
      <c r="A15" s="129">
        <v>1978</v>
      </c>
      <c r="B15" s="450">
        <v>41.4</v>
      </c>
      <c r="C15" s="451">
        <v>562.73120000000006</v>
      </c>
      <c r="D15" s="451">
        <v>7.356976119326597</v>
      </c>
      <c r="F15" s="129">
        <v>2005</v>
      </c>
      <c r="G15" s="450">
        <v>410.62</v>
      </c>
      <c r="H15" s="451">
        <v>732.75900000000001</v>
      </c>
      <c r="I15" s="451">
        <v>56.037523933517022</v>
      </c>
    </row>
    <row r="16" spans="1:9" x14ac:dyDescent="0.35">
      <c r="A16" s="129">
        <v>1979</v>
      </c>
      <c r="B16" s="450">
        <v>89.8</v>
      </c>
      <c r="C16" s="451">
        <v>619.39760000000001</v>
      </c>
      <c r="D16" s="451">
        <v>14.497957370193232</v>
      </c>
      <c r="F16" s="129">
        <v>2006</v>
      </c>
      <c r="G16" s="450">
        <v>399.08</v>
      </c>
      <c r="H16" s="451">
        <v>708.41700000000003</v>
      </c>
      <c r="I16" s="451">
        <v>56.334051836700695</v>
      </c>
    </row>
    <row r="17" spans="1:9" x14ac:dyDescent="0.35">
      <c r="A17" s="129">
        <v>1980</v>
      </c>
      <c r="B17" s="450">
        <v>134.58500000000001</v>
      </c>
      <c r="C17" s="451">
        <v>578.572</v>
      </c>
      <c r="D17" s="451">
        <v>23.261581963869666</v>
      </c>
      <c r="F17" s="129">
        <v>2007</v>
      </c>
      <c r="G17" s="450">
        <v>364.87979999999999</v>
      </c>
      <c r="H17" s="451">
        <v>689.78815200000008</v>
      </c>
      <c r="I17" s="451">
        <v>52.897371307705484</v>
      </c>
    </row>
    <row r="18" spans="1:9" x14ac:dyDescent="0.35">
      <c r="A18" s="129">
        <v>1981</v>
      </c>
      <c r="B18" s="450">
        <v>136.1</v>
      </c>
      <c r="C18" s="451">
        <v>590.63479999999993</v>
      </c>
      <c r="D18" s="451">
        <v>23.043003900210422</v>
      </c>
      <c r="F18" s="129">
        <v>2008</v>
      </c>
      <c r="G18" s="450">
        <v>390.44214399999998</v>
      </c>
      <c r="H18" s="451">
        <v>718.94684651250009</v>
      </c>
      <c r="I18" s="451">
        <v>54.307511868780622</v>
      </c>
    </row>
    <row r="19" spans="1:9" x14ac:dyDescent="0.35">
      <c r="A19" s="129">
        <v>1982</v>
      </c>
      <c r="B19" s="450">
        <v>135.19999999999999</v>
      </c>
      <c r="C19" s="451">
        <v>589.81960000000004</v>
      </c>
      <c r="D19" s="451">
        <v>22.92226301058832</v>
      </c>
      <c r="F19" s="129">
        <v>2009</v>
      </c>
      <c r="G19" s="450">
        <v>331.1</v>
      </c>
      <c r="H19" s="450">
        <v>732.9</v>
      </c>
      <c r="I19" s="450">
        <v>45.176695319961802</v>
      </c>
    </row>
    <row r="20" spans="1:9" x14ac:dyDescent="0.35">
      <c r="A20" s="129">
        <v>1983</v>
      </c>
      <c r="B20" s="450">
        <v>142.9</v>
      </c>
      <c r="C20" s="451">
        <v>563.50599999999997</v>
      </c>
      <c r="D20" s="451">
        <v>25.359091118816838</v>
      </c>
      <c r="F20" s="129">
        <v>2010</v>
      </c>
      <c r="G20" s="450">
        <v>329.7</v>
      </c>
      <c r="H20" s="450">
        <v>768.1</v>
      </c>
      <c r="I20" s="450">
        <v>42.924098424684281</v>
      </c>
    </row>
    <row r="21" spans="1:9" x14ac:dyDescent="0.35">
      <c r="A21" s="129">
        <v>1984</v>
      </c>
      <c r="B21" s="450">
        <v>131.9</v>
      </c>
      <c r="C21" s="451">
        <v>573.51640000000009</v>
      </c>
      <c r="D21" s="451">
        <v>22.998470488376615</v>
      </c>
      <c r="F21" s="129">
        <v>2011</v>
      </c>
      <c r="G21" s="450">
        <v>276</v>
      </c>
      <c r="H21" s="450">
        <v>707</v>
      </c>
      <c r="I21" s="450">
        <v>39.038189533239034</v>
      </c>
    </row>
    <row r="22" spans="1:9" x14ac:dyDescent="0.35">
      <c r="A22" s="129">
        <v>1985</v>
      </c>
      <c r="B22" s="450">
        <v>137.22900000000001</v>
      </c>
      <c r="C22" s="451">
        <v>561.60480000000007</v>
      </c>
      <c r="D22" s="451">
        <v>24.435154400389738</v>
      </c>
      <c r="F22" s="129">
        <v>2012</v>
      </c>
      <c r="G22" s="450">
        <v>282.39999999999998</v>
      </c>
      <c r="H22" s="450">
        <v>688</v>
      </c>
      <c r="I22" s="450">
        <v>41.046511627906973</v>
      </c>
    </row>
    <row r="23" spans="1:9" x14ac:dyDescent="0.35">
      <c r="A23" s="129">
        <v>1986</v>
      </c>
      <c r="B23" s="450">
        <v>162.6</v>
      </c>
      <c r="C23" s="451">
        <v>662.91200000000003</v>
      </c>
      <c r="D23" s="451">
        <v>24.528142498551841</v>
      </c>
      <c r="F23" s="129">
        <v>2013</v>
      </c>
      <c r="G23" s="450">
        <v>283.34800967799993</v>
      </c>
      <c r="H23" s="450">
        <v>705.64322737331997</v>
      </c>
      <c r="I23" s="450">
        <v>40.143103227016134</v>
      </c>
    </row>
    <row r="24" spans="1:9" x14ac:dyDescent="0.35">
      <c r="A24" s="129">
        <v>1987</v>
      </c>
      <c r="B24" s="450">
        <v>165.9</v>
      </c>
      <c r="C24" s="451">
        <v>624.11760000000004</v>
      </c>
      <c r="D24" s="451">
        <v>26.581528865713764</v>
      </c>
      <c r="F24" s="129">
        <v>2014</v>
      </c>
      <c r="G24" s="130">
        <v>311.3</v>
      </c>
      <c r="H24" s="130">
        <v>785.6</v>
      </c>
      <c r="I24" s="130">
        <v>39.625763747454172</v>
      </c>
    </row>
    <row r="25" spans="1:9" x14ac:dyDescent="0.35">
      <c r="A25" s="129">
        <v>1988</v>
      </c>
      <c r="B25" s="450">
        <v>181.7</v>
      </c>
      <c r="C25" s="451">
        <v>649.98840000000007</v>
      </c>
      <c r="D25" s="451">
        <v>27.95434503138825</v>
      </c>
      <c r="F25" s="129">
        <v>2015</v>
      </c>
      <c r="G25" s="130">
        <v>237.75299999999999</v>
      </c>
      <c r="H25" s="130">
        <v>734.28</v>
      </c>
      <c r="I25" s="130">
        <f t="shared" ref="I25:I27" si="0">G25/H25*100</f>
        <v>32.379065206733124</v>
      </c>
    </row>
    <row r="26" spans="1:9" x14ac:dyDescent="0.35">
      <c r="A26" s="129">
        <v>1989</v>
      </c>
      <c r="B26" s="450">
        <v>203.3</v>
      </c>
      <c r="C26" s="451">
        <v>652.3488000000001</v>
      </c>
      <c r="D26" s="451">
        <v>31.164309645392159</v>
      </c>
      <c r="F26" s="129">
        <v>2016</v>
      </c>
      <c r="G26" s="130">
        <v>265.12799999999999</v>
      </c>
      <c r="H26" s="130">
        <v>752.096</v>
      </c>
      <c r="I26" s="130">
        <f t="shared" si="0"/>
        <v>35.251882738373823</v>
      </c>
    </row>
    <row r="27" spans="1:9" x14ac:dyDescent="0.35">
      <c r="A27" s="129">
        <v>1990</v>
      </c>
      <c r="B27" s="450">
        <v>216.6</v>
      </c>
      <c r="C27" s="451">
        <v>582.69999999999993</v>
      </c>
      <c r="D27" s="451">
        <v>37.171786511069165</v>
      </c>
      <c r="F27" s="129">
        <v>2017</v>
      </c>
      <c r="G27" s="130">
        <v>344.21699999999998</v>
      </c>
      <c r="H27" s="130">
        <v>862.96100000000001</v>
      </c>
      <c r="I27" s="130">
        <f t="shared" si="0"/>
        <v>39.887897599080375</v>
      </c>
    </row>
    <row r="28" spans="1:9" ht="15.5" x14ac:dyDescent="0.35">
      <c r="A28" s="129">
        <v>1991</v>
      </c>
      <c r="B28" s="450">
        <v>207.91799999999998</v>
      </c>
      <c r="C28" s="451">
        <v>525.91499999999996</v>
      </c>
      <c r="D28" s="451">
        <v>39.534525541199621</v>
      </c>
      <c r="F28" s="129" t="s">
        <v>386</v>
      </c>
      <c r="G28" s="130">
        <v>270.00200000000001</v>
      </c>
      <c r="H28" s="130">
        <v>839.226</v>
      </c>
      <c r="I28" s="130">
        <v>32.172722115680116</v>
      </c>
    </row>
    <row r="29" spans="1:9" ht="15.5" x14ac:dyDescent="0.35">
      <c r="A29" s="129">
        <v>1992</v>
      </c>
      <c r="B29" s="450">
        <v>172.2</v>
      </c>
      <c r="C29" s="451">
        <v>456.21699999999998</v>
      </c>
      <c r="D29" s="451">
        <v>37.745195816902921</v>
      </c>
      <c r="F29" s="129" t="s">
        <v>387</v>
      </c>
      <c r="G29" s="130">
        <v>408.27300000000002</v>
      </c>
      <c r="H29" s="130">
        <v>949.69100000000003</v>
      </c>
      <c r="I29" s="130">
        <v>42.990105685024616</v>
      </c>
    </row>
    <row r="30" spans="1:9" ht="15.5" x14ac:dyDescent="0.35">
      <c r="A30" s="129">
        <v>1993</v>
      </c>
      <c r="B30" s="450">
        <v>199.6</v>
      </c>
      <c r="C30" s="451">
        <v>517.5</v>
      </c>
      <c r="D30" s="451">
        <v>38.570048309178745</v>
      </c>
      <c r="F30" s="129" t="s">
        <v>388</v>
      </c>
      <c r="G30" s="130">
        <v>277.49299999999999</v>
      </c>
      <c r="H30" s="130">
        <v>770.86699999999996</v>
      </c>
      <c r="I30" s="130">
        <v>35.997553166712358</v>
      </c>
    </row>
    <row r="31" spans="1:9" ht="15.5" x14ac:dyDescent="0.35">
      <c r="A31" s="129">
        <v>1994</v>
      </c>
      <c r="B31" s="450">
        <v>189.1</v>
      </c>
      <c r="C31" s="451">
        <v>487.45700000000005</v>
      </c>
      <c r="D31" s="451">
        <v>38.793165345866399</v>
      </c>
      <c r="F31" s="129" t="s">
        <v>389</v>
      </c>
      <c r="G31" s="130">
        <v>261.55599999999998</v>
      </c>
      <c r="H31" s="130">
        <v>770.26700000000005</v>
      </c>
      <c r="I31" s="130">
        <v>33.956549756338283</v>
      </c>
    </row>
    <row r="32" spans="1:9" ht="15.5" x14ac:dyDescent="0.35">
      <c r="A32" s="129">
        <v>1995</v>
      </c>
      <c r="B32" s="450">
        <v>231.6</v>
      </c>
      <c r="C32" s="451">
        <v>518.70900000000006</v>
      </c>
      <c r="D32" s="451">
        <v>44.649312042011992</v>
      </c>
      <c r="F32" s="129" t="s">
        <v>390</v>
      </c>
      <c r="G32" s="452">
        <v>327.94099999999997</v>
      </c>
      <c r="H32" s="452">
        <v>821.9</v>
      </c>
      <c r="I32" s="452">
        <v>39.9</v>
      </c>
    </row>
    <row r="33" spans="1:9" x14ac:dyDescent="0.35">
      <c r="A33" s="129">
        <v>1996</v>
      </c>
      <c r="B33" s="450">
        <v>304.18400000000003</v>
      </c>
      <c r="C33" s="451">
        <v>575.6</v>
      </c>
      <c r="D33" s="451">
        <v>52.846421125781795</v>
      </c>
      <c r="F33" s="453"/>
      <c r="G33" s="453"/>
      <c r="H33" s="453"/>
      <c r="I33" s="453"/>
    </row>
    <row r="35" spans="1:9" ht="57.75" customHeight="1" x14ac:dyDescent="0.35">
      <c r="A35" s="768" t="s">
        <v>797</v>
      </c>
      <c r="B35" s="768"/>
      <c r="C35" s="768"/>
      <c r="D35" s="768"/>
      <c r="E35" s="768"/>
      <c r="F35" s="768"/>
      <c r="G35" s="768"/>
      <c r="H35" s="768"/>
      <c r="I35" s="768"/>
    </row>
    <row r="36" spans="1:9" ht="68.25" customHeight="1" x14ac:dyDescent="0.35">
      <c r="A36" s="672" t="s">
        <v>798</v>
      </c>
      <c r="B36" s="672"/>
      <c r="C36" s="672"/>
      <c r="D36" s="672"/>
      <c r="E36" s="672"/>
      <c r="F36" s="672"/>
      <c r="G36" s="672"/>
      <c r="H36" s="672"/>
      <c r="I36" s="672"/>
    </row>
    <row r="37" spans="1:9" ht="14.5" customHeight="1" x14ac:dyDescent="0.35">
      <c r="A37" s="724" t="s">
        <v>799</v>
      </c>
      <c r="B37" s="724"/>
      <c r="C37" s="724"/>
      <c r="D37" s="724"/>
      <c r="E37" s="724"/>
      <c r="F37" s="724"/>
      <c r="G37" s="724"/>
      <c r="H37" s="724"/>
      <c r="I37" s="724"/>
    </row>
    <row r="38" spans="1:9" ht="14.5" customHeight="1" x14ac:dyDescent="0.35">
      <c r="A38" s="724" t="s">
        <v>397</v>
      </c>
      <c r="B38" s="724"/>
      <c r="C38" s="724"/>
      <c r="D38" s="724"/>
      <c r="E38" s="724"/>
      <c r="F38" s="724"/>
      <c r="G38" s="724"/>
      <c r="H38" s="724"/>
      <c r="I38" s="724"/>
    </row>
  </sheetData>
  <mergeCells count="6">
    <mergeCell ref="A38:I38"/>
    <mergeCell ref="A1:I1"/>
    <mergeCell ref="A2:H2"/>
    <mergeCell ref="A35:I35"/>
    <mergeCell ref="A36:I36"/>
    <mergeCell ref="A37:I37"/>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E3944-849C-41CD-9302-139415A9DD80}">
  <dimension ref="A1:K23"/>
  <sheetViews>
    <sheetView workbookViewId="0">
      <selection activeCell="M9" sqref="M9"/>
    </sheetView>
  </sheetViews>
  <sheetFormatPr defaultColWidth="9.1796875" defaultRowHeight="14.5" x14ac:dyDescent="0.35"/>
  <cols>
    <col min="1" max="1" width="9.1796875" style="1"/>
    <col min="2" max="2" width="12.26953125" style="1" customWidth="1"/>
    <col min="3" max="3" width="9.1796875" style="1"/>
    <col min="4" max="11" width="11" style="1" customWidth="1"/>
    <col min="12" max="16384" width="9.1796875" style="1"/>
  </cols>
  <sheetData>
    <row r="1" spans="1:11" ht="16.5" x14ac:dyDescent="0.35">
      <c r="A1" s="109" t="s">
        <v>800</v>
      </c>
      <c r="B1" s="109"/>
      <c r="C1" s="109"/>
    </row>
    <row r="2" spans="1:11" ht="17" thickBot="1" x14ac:dyDescent="0.4">
      <c r="A2" s="13" t="s">
        <v>801</v>
      </c>
    </row>
    <row r="3" spans="1:11" ht="15" thickBot="1" x14ac:dyDescent="0.4">
      <c r="A3" s="13"/>
      <c r="B3" s="769" t="s">
        <v>802</v>
      </c>
      <c r="C3" s="770"/>
      <c r="D3" s="770"/>
      <c r="E3" s="770"/>
      <c r="F3" s="770"/>
      <c r="G3" s="770"/>
      <c r="H3" s="770"/>
      <c r="I3" s="770"/>
      <c r="J3" s="770"/>
      <c r="K3" s="771"/>
    </row>
    <row r="4" spans="1:11" ht="271.5" x14ac:dyDescent="0.35">
      <c r="A4" s="13"/>
      <c r="B4" s="454" t="s">
        <v>803</v>
      </c>
      <c r="C4" s="454" t="s">
        <v>804</v>
      </c>
      <c r="D4" s="454" t="s">
        <v>805</v>
      </c>
      <c r="E4" s="454" t="s">
        <v>806</v>
      </c>
      <c r="F4" s="454" t="s">
        <v>807</v>
      </c>
      <c r="G4" s="455" t="s">
        <v>808</v>
      </c>
      <c r="H4" s="455" t="s">
        <v>809</v>
      </c>
      <c r="I4" s="454" t="s">
        <v>810</v>
      </c>
      <c r="J4" s="454" t="s">
        <v>811</v>
      </c>
      <c r="K4" s="454" t="s">
        <v>812</v>
      </c>
    </row>
    <row r="5" spans="1:11" x14ac:dyDescent="0.35">
      <c r="A5" s="176">
        <v>2010</v>
      </c>
      <c r="B5" s="456">
        <v>40206</v>
      </c>
      <c r="C5" s="457">
        <v>-6.6</v>
      </c>
      <c r="D5" s="179">
        <v>73530139</v>
      </c>
      <c r="E5" s="179">
        <v>62412193</v>
      </c>
      <c r="F5" s="179">
        <v>10842592</v>
      </c>
      <c r="G5" s="179">
        <v>275354</v>
      </c>
      <c r="H5" s="179"/>
      <c r="I5" s="179">
        <v>8713105</v>
      </c>
      <c r="J5" s="179">
        <v>37972157</v>
      </c>
      <c r="K5" s="179">
        <v>31357727</v>
      </c>
    </row>
    <row r="6" spans="1:11" x14ac:dyDescent="0.35">
      <c r="A6" s="176">
        <v>2011</v>
      </c>
      <c r="B6" s="456">
        <v>40575</v>
      </c>
      <c r="C6" s="457">
        <v>-5.84</v>
      </c>
      <c r="D6" s="179">
        <v>65579350</v>
      </c>
      <c r="E6" s="179">
        <v>55585312</v>
      </c>
      <c r="F6" s="179">
        <v>9782970</v>
      </c>
      <c r="G6" s="179">
        <v>211068</v>
      </c>
      <c r="H6" s="179"/>
      <c r="I6" s="179">
        <v>8531563</v>
      </c>
      <c r="J6" s="179">
        <v>21908833</v>
      </c>
      <c r="K6" s="179">
        <v>38988807</v>
      </c>
    </row>
    <row r="7" spans="1:11" x14ac:dyDescent="0.35">
      <c r="A7" s="176">
        <v>2012</v>
      </c>
      <c r="B7" s="456">
        <v>40945</v>
      </c>
      <c r="C7" s="457">
        <v>-10.6</v>
      </c>
      <c r="D7" s="179">
        <v>74987267</v>
      </c>
      <c r="E7" s="179">
        <v>63073288</v>
      </c>
      <c r="F7" s="179">
        <v>11537892</v>
      </c>
      <c r="G7" s="179">
        <v>376087</v>
      </c>
      <c r="H7" s="179"/>
      <c r="I7" s="179">
        <v>9430766</v>
      </c>
      <c r="J7" s="179">
        <v>28208056</v>
      </c>
      <c r="K7" s="179">
        <v>46499029</v>
      </c>
    </row>
    <row r="8" spans="1:11" x14ac:dyDescent="0.35">
      <c r="A8" s="176">
        <v>2013</v>
      </c>
      <c r="B8" s="456">
        <v>41288</v>
      </c>
      <c r="C8" s="457">
        <v>0.63</v>
      </c>
      <c r="D8" s="179">
        <v>52032230</v>
      </c>
      <c r="E8" s="179">
        <v>42078521</v>
      </c>
      <c r="F8" s="179">
        <v>9814510</v>
      </c>
      <c r="G8" s="179">
        <v>139199</v>
      </c>
      <c r="H8" s="179"/>
      <c r="I8" s="179">
        <v>8082630</v>
      </c>
      <c r="J8" s="179">
        <v>28047291</v>
      </c>
      <c r="K8" s="179">
        <v>21205913</v>
      </c>
    </row>
    <row r="9" spans="1:11" x14ac:dyDescent="0.35">
      <c r="A9" s="176">
        <v>2014</v>
      </c>
      <c r="B9" s="456">
        <v>42004</v>
      </c>
      <c r="C9" s="457">
        <v>-8.24</v>
      </c>
      <c r="D9" s="179">
        <v>54531782</v>
      </c>
      <c r="E9" s="179">
        <v>49150434</v>
      </c>
      <c r="F9" s="179">
        <v>5673792.0000000009</v>
      </c>
      <c r="G9" s="179">
        <v>66413</v>
      </c>
      <c r="H9" s="179">
        <v>-358857</v>
      </c>
      <c r="I9" s="179">
        <v>6771159</v>
      </c>
      <c r="J9" s="179">
        <v>16617621</v>
      </c>
      <c r="K9" s="179">
        <v>36347971.000000007</v>
      </c>
    </row>
    <row r="10" spans="1:11" x14ac:dyDescent="0.35">
      <c r="A10" s="176">
        <v>2015</v>
      </c>
      <c r="B10" s="456">
        <v>42011</v>
      </c>
      <c r="C10" s="457">
        <v>-5.72</v>
      </c>
      <c r="D10" s="179">
        <v>55380688</v>
      </c>
      <c r="E10" s="179">
        <v>50027800</v>
      </c>
      <c r="F10" s="179">
        <v>5463612.9999999991</v>
      </c>
      <c r="G10" s="179">
        <v>45614</v>
      </c>
      <c r="H10" s="179">
        <v>-156339</v>
      </c>
      <c r="I10" s="179">
        <v>6856923</v>
      </c>
      <c r="J10" s="179">
        <v>10998500</v>
      </c>
      <c r="K10" s="179">
        <v>38900540</v>
      </c>
    </row>
    <row r="11" spans="1:11" x14ac:dyDescent="0.35">
      <c r="A11" s="176">
        <v>2016</v>
      </c>
      <c r="B11" s="456">
        <v>42373</v>
      </c>
      <c r="C11" s="457">
        <v>-7.9</v>
      </c>
      <c r="D11" s="179">
        <v>62124092</v>
      </c>
      <c r="E11" s="179">
        <v>54195623</v>
      </c>
      <c r="F11" s="179">
        <v>7915495</v>
      </c>
      <c r="G11" s="179">
        <v>217436</v>
      </c>
      <c r="H11" s="179">
        <v>-204462</v>
      </c>
      <c r="I11" s="179">
        <v>7082330</v>
      </c>
      <c r="J11" s="179">
        <v>18266210</v>
      </c>
      <c r="K11" s="179">
        <v>39586861</v>
      </c>
    </row>
    <row r="12" spans="1:11" x14ac:dyDescent="0.35">
      <c r="A12" s="176">
        <v>2017</v>
      </c>
      <c r="B12" s="456">
        <v>42745</v>
      </c>
      <c r="C12" s="457">
        <v>-10.8</v>
      </c>
      <c r="D12" s="179">
        <v>70281840</v>
      </c>
      <c r="E12" s="179">
        <v>60444558</v>
      </c>
      <c r="F12" s="179">
        <v>9118167</v>
      </c>
      <c r="G12" s="179">
        <v>226930</v>
      </c>
      <c r="H12" s="179">
        <v>492185</v>
      </c>
      <c r="I12" s="179">
        <v>7236963.0000000009</v>
      </c>
      <c r="J12" s="179">
        <v>32358911</v>
      </c>
      <c r="K12" s="179">
        <v>40113955</v>
      </c>
    </row>
    <row r="13" spans="1:11" x14ac:dyDescent="0.35">
      <c r="A13" s="176">
        <v>2018</v>
      </c>
      <c r="B13" s="456">
        <v>43158</v>
      </c>
      <c r="C13" s="457">
        <v>-8.4</v>
      </c>
      <c r="D13" s="179">
        <v>66542993.000000097</v>
      </c>
      <c r="E13" s="179">
        <v>57453615</v>
      </c>
      <c r="F13" s="179">
        <v>8757018</v>
      </c>
      <c r="G13" s="179">
        <v>305058.00000000006</v>
      </c>
      <c r="H13" s="179">
        <v>27302.000000100001</v>
      </c>
      <c r="I13" s="179">
        <v>7351235.0000000009</v>
      </c>
      <c r="J13" s="179">
        <v>26909218.999999996</v>
      </c>
      <c r="K13" s="179">
        <v>45453326</v>
      </c>
    </row>
    <row r="14" spans="1:11" x14ac:dyDescent="0.35">
      <c r="A14" s="176">
        <v>2019</v>
      </c>
      <c r="B14" s="456">
        <v>43473</v>
      </c>
      <c r="C14" s="457">
        <v>-3.2333333333333329</v>
      </c>
      <c r="D14" s="179">
        <v>60720888.913288496</v>
      </c>
      <c r="E14" s="179">
        <v>53201826.931520849</v>
      </c>
      <c r="F14" s="179">
        <v>7337257.6461643996</v>
      </c>
      <c r="G14" s="179">
        <v>181804.33560322601</v>
      </c>
      <c r="H14" s="179">
        <v>0</v>
      </c>
      <c r="I14" s="179">
        <v>6396760.0742434822</v>
      </c>
      <c r="J14" s="179">
        <v>28621183.867599204</v>
      </c>
      <c r="K14" s="179">
        <v>38375185.951218247</v>
      </c>
    </row>
    <row r="15" spans="1:11" x14ac:dyDescent="0.35">
      <c r="A15" s="176">
        <v>2020</v>
      </c>
      <c r="B15" s="456">
        <v>43852</v>
      </c>
      <c r="C15" s="457">
        <v>-1.2</v>
      </c>
      <c r="D15" s="179">
        <v>58149143.227083102</v>
      </c>
      <c r="E15" s="179">
        <v>48088193.206490397</v>
      </c>
      <c r="F15" s="179">
        <v>9884552.0083477907</v>
      </c>
      <c r="G15" s="179">
        <v>176398.01224495799</v>
      </c>
      <c r="H15" s="179">
        <v>0</v>
      </c>
      <c r="I15" s="179">
        <v>7265397.0823151004</v>
      </c>
      <c r="J15" s="179">
        <v>29305691.8522605</v>
      </c>
      <c r="K15" s="179">
        <v>35095715.2321098</v>
      </c>
    </row>
    <row r="16" spans="1:11" x14ac:dyDescent="0.35">
      <c r="A16" s="176">
        <v>2021</v>
      </c>
      <c r="B16" s="456">
        <v>44239</v>
      </c>
      <c r="C16" s="457">
        <v>-7.03</v>
      </c>
      <c r="D16" s="179">
        <v>63250294.375062898</v>
      </c>
      <c r="E16" s="179">
        <v>55420559.884485699</v>
      </c>
      <c r="F16" s="179">
        <v>7072439.87154698</v>
      </c>
      <c r="G16" s="179">
        <v>285275.25542425399</v>
      </c>
      <c r="H16" s="179">
        <v>472019.36360593903</v>
      </c>
      <c r="I16" s="179">
        <v>5830996.9809086798</v>
      </c>
      <c r="J16" s="179">
        <v>25642334.972142</v>
      </c>
      <c r="K16" s="179">
        <v>48303640.549833097</v>
      </c>
    </row>
    <row r="17" spans="1:11" x14ac:dyDescent="0.35">
      <c r="A17" s="176">
        <v>2022</v>
      </c>
      <c r="B17" s="456">
        <v>44585</v>
      </c>
      <c r="C17" s="457">
        <v>-5.08</v>
      </c>
      <c r="D17" s="179">
        <v>61805082.257843003</v>
      </c>
      <c r="E17" s="179">
        <v>52415239.273928098</v>
      </c>
      <c r="F17" s="179">
        <v>9271143.3598189391</v>
      </c>
      <c r="G17" s="179">
        <v>98395.081772170597</v>
      </c>
      <c r="H17" s="179">
        <v>20304.542323755901</v>
      </c>
      <c r="I17" s="179">
        <v>6311351.0335516697</v>
      </c>
      <c r="J17" s="179">
        <v>25117787.258341402</v>
      </c>
      <c r="K17" s="179">
        <v>45311293.088209897</v>
      </c>
    </row>
    <row r="18" spans="1:11" x14ac:dyDescent="0.35">
      <c r="A18" s="458"/>
      <c r="B18" s="459"/>
      <c r="C18" s="460"/>
      <c r="D18" s="461"/>
      <c r="E18" s="461"/>
      <c r="F18" s="461"/>
      <c r="G18" s="461"/>
      <c r="H18" s="461"/>
      <c r="I18" s="461"/>
      <c r="J18" s="461"/>
      <c r="K18" s="461"/>
    </row>
    <row r="19" spans="1:11" x14ac:dyDescent="0.35">
      <c r="A19" s="190"/>
      <c r="B19" s="462"/>
      <c r="C19" s="182"/>
      <c r="D19" s="183"/>
      <c r="E19" s="183"/>
      <c r="F19" s="183"/>
      <c r="G19" s="183"/>
      <c r="H19" s="183"/>
      <c r="I19" s="183"/>
      <c r="J19" s="183"/>
      <c r="K19" s="183"/>
    </row>
    <row r="20" spans="1:11" ht="16.5" x14ac:dyDescent="0.35">
      <c r="A20" s="772" t="s">
        <v>813</v>
      </c>
      <c r="B20" s="772"/>
      <c r="C20" s="772"/>
      <c r="D20" s="772"/>
      <c r="E20" s="772"/>
      <c r="F20" s="772"/>
      <c r="G20" s="772"/>
      <c r="H20" s="772"/>
      <c r="I20" s="772"/>
      <c r="J20" s="772"/>
      <c r="K20" s="772"/>
    </row>
    <row r="21" spans="1:11" ht="16.5" x14ac:dyDescent="0.35">
      <c r="A21" s="772" t="s">
        <v>814</v>
      </c>
      <c r="B21" s="772"/>
      <c r="C21" s="772"/>
      <c r="D21" s="772"/>
      <c r="E21" s="772"/>
      <c r="F21" s="772"/>
      <c r="G21" s="772"/>
      <c r="H21" s="772"/>
      <c r="I21" s="772"/>
      <c r="J21" s="772"/>
      <c r="K21" s="772"/>
    </row>
    <row r="22" spans="1:11" ht="70.5" customHeight="1" x14ac:dyDescent="0.35">
      <c r="A22" s="773" t="s">
        <v>815</v>
      </c>
      <c r="B22" s="773"/>
      <c r="C22" s="773"/>
      <c r="D22" s="773"/>
      <c r="E22" s="773"/>
      <c r="F22" s="773"/>
      <c r="G22" s="773"/>
      <c r="H22" s="773"/>
      <c r="I22" s="773"/>
      <c r="J22" s="773"/>
      <c r="K22" s="773"/>
    </row>
    <row r="23" spans="1:11" ht="30" customHeight="1" x14ac:dyDescent="0.35">
      <c r="A23" s="721" t="s">
        <v>816</v>
      </c>
      <c r="B23" s="721"/>
      <c r="C23" s="721"/>
      <c r="D23" s="721"/>
      <c r="E23" s="721"/>
    </row>
  </sheetData>
  <mergeCells count="5">
    <mergeCell ref="B3:K3"/>
    <mergeCell ref="A20:K20"/>
    <mergeCell ref="A21:K21"/>
    <mergeCell ref="A22:K22"/>
    <mergeCell ref="A23:E23"/>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B133E-426E-4D39-BB74-20A444EEDAE8}">
  <dimension ref="A1:W110"/>
  <sheetViews>
    <sheetView workbookViewId="0">
      <selection activeCell="H24" sqref="H24"/>
    </sheetView>
  </sheetViews>
  <sheetFormatPr defaultColWidth="9.1796875" defaultRowHeight="14.5" x14ac:dyDescent="0.35"/>
  <cols>
    <col min="1" max="1" width="20.7265625" style="466" customWidth="1"/>
    <col min="2" max="20" width="20.7265625" style="464" customWidth="1"/>
    <col min="21" max="21" width="20.7265625" style="465" customWidth="1"/>
    <col min="22" max="16384" width="9.1796875" style="464"/>
  </cols>
  <sheetData>
    <row r="1" spans="1:23" x14ac:dyDescent="0.35">
      <c r="A1" s="463" t="s">
        <v>817</v>
      </c>
    </row>
    <row r="2" spans="1:23" x14ac:dyDescent="0.35">
      <c r="A2" s="466" t="s">
        <v>818</v>
      </c>
    </row>
    <row r="3" spans="1:23" ht="15" thickBot="1" x14ac:dyDescent="0.4">
      <c r="C3" s="467"/>
    </row>
    <row r="4" spans="1:23" ht="145.5" thickBot="1" x14ac:dyDescent="0.4">
      <c r="A4" s="468" t="s">
        <v>819</v>
      </c>
      <c r="B4" s="469" t="s">
        <v>820</v>
      </c>
      <c r="C4" s="470" t="s">
        <v>821</v>
      </c>
      <c r="D4" s="470" t="s">
        <v>822</v>
      </c>
      <c r="E4" s="470" t="s">
        <v>823</v>
      </c>
      <c r="F4" s="470" t="s">
        <v>824</v>
      </c>
      <c r="G4" s="470" t="s">
        <v>825</v>
      </c>
      <c r="H4" s="470" t="s">
        <v>826</v>
      </c>
      <c r="I4" s="470" t="s">
        <v>827</v>
      </c>
      <c r="J4" s="198" t="s">
        <v>828</v>
      </c>
      <c r="K4" s="198" t="s">
        <v>502</v>
      </c>
      <c r="L4" s="198" t="s">
        <v>503</v>
      </c>
      <c r="M4" s="471" t="s">
        <v>829</v>
      </c>
      <c r="N4" s="471" t="s">
        <v>830</v>
      </c>
      <c r="O4" s="471" t="s">
        <v>831</v>
      </c>
      <c r="P4" s="470" t="s">
        <v>832</v>
      </c>
      <c r="Q4" s="470" t="s">
        <v>833</v>
      </c>
      <c r="R4" s="470" t="s">
        <v>834</v>
      </c>
      <c r="S4" s="470" t="s">
        <v>835</v>
      </c>
      <c r="T4" s="472"/>
      <c r="U4" s="470" t="s">
        <v>836</v>
      </c>
    </row>
    <row r="5" spans="1:23" ht="15" customHeight="1" x14ac:dyDescent="0.35">
      <c r="A5" s="776">
        <v>2017</v>
      </c>
      <c r="B5" s="473">
        <v>42736</v>
      </c>
      <c r="C5" s="474">
        <v>70.900000000000006</v>
      </c>
      <c r="D5" s="475">
        <v>221.9</v>
      </c>
      <c r="E5" s="475">
        <v>1069</v>
      </c>
      <c r="F5" s="475">
        <v>287.7</v>
      </c>
      <c r="G5" s="475">
        <v>833.2</v>
      </c>
      <c r="H5" s="476">
        <v>2482.6999999999998</v>
      </c>
      <c r="I5" s="475">
        <v>1959.4</v>
      </c>
      <c r="J5" s="475">
        <v>250.5</v>
      </c>
      <c r="K5" s="475">
        <v>1618.7</v>
      </c>
      <c r="L5" s="475">
        <v>2</v>
      </c>
      <c r="M5" s="475">
        <v>75.900000000000006</v>
      </c>
      <c r="N5" s="475">
        <v>6.5</v>
      </c>
      <c r="O5" s="475">
        <v>5.7</v>
      </c>
      <c r="P5" s="475">
        <v>163.9</v>
      </c>
      <c r="Q5" s="475">
        <v>287.60000000000002</v>
      </c>
      <c r="R5" s="475">
        <v>0</v>
      </c>
      <c r="S5" s="477">
        <v>71.7</v>
      </c>
      <c r="T5" s="478"/>
      <c r="U5" s="479">
        <v>1883.4</v>
      </c>
      <c r="V5" s="480"/>
      <c r="W5" s="480"/>
    </row>
    <row r="6" spans="1:23" ht="15" customHeight="1" x14ac:dyDescent="0.35">
      <c r="A6" s="777">
        <v>2017</v>
      </c>
      <c r="B6" s="481">
        <v>42767</v>
      </c>
      <c r="C6" s="482">
        <v>71.7</v>
      </c>
      <c r="D6" s="483">
        <v>185.7</v>
      </c>
      <c r="E6" s="483">
        <v>1007.7</v>
      </c>
      <c r="F6" s="483">
        <v>229.1</v>
      </c>
      <c r="G6" s="483">
        <v>261.7</v>
      </c>
      <c r="H6" s="484">
        <v>1755.9</v>
      </c>
      <c r="I6" s="483">
        <v>1296.8</v>
      </c>
      <c r="J6" s="483">
        <v>166.7</v>
      </c>
      <c r="K6" s="483">
        <v>1061.0999999999999</v>
      </c>
      <c r="L6" s="483">
        <v>1.8</v>
      </c>
      <c r="M6" s="483">
        <v>58</v>
      </c>
      <c r="N6" s="483">
        <v>5</v>
      </c>
      <c r="O6" s="483">
        <v>4.2</v>
      </c>
      <c r="P6" s="483">
        <v>157.19999999999999</v>
      </c>
      <c r="Q6" s="483">
        <v>229</v>
      </c>
      <c r="R6" s="483">
        <v>0</v>
      </c>
      <c r="S6" s="485">
        <v>72.900000000000006</v>
      </c>
      <c r="T6" s="478"/>
      <c r="U6" s="486">
        <v>1238.8</v>
      </c>
      <c r="V6" s="480"/>
      <c r="W6" s="480"/>
    </row>
    <row r="7" spans="1:23" ht="15" customHeight="1" x14ac:dyDescent="0.35">
      <c r="A7" s="777">
        <v>2017</v>
      </c>
      <c r="B7" s="481">
        <v>42795</v>
      </c>
      <c r="C7" s="482">
        <v>72.900000000000006</v>
      </c>
      <c r="D7" s="483">
        <v>207.5</v>
      </c>
      <c r="E7" s="483">
        <v>836</v>
      </c>
      <c r="F7" s="483">
        <v>200.7</v>
      </c>
      <c r="G7" s="483">
        <v>65.400000000000006</v>
      </c>
      <c r="H7" s="484">
        <v>1382.5</v>
      </c>
      <c r="I7" s="483">
        <v>949.7</v>
      </c>
      <c r="J7" s="483">
        <v>149.9</v>
      </c>
      <c r="K7" s="483">
        <v>723.9</v>
      </c>
      <c r="L7" s="483">
        <v>2</v>
      </c>
      <c r="M7" s="483">
        <v>64.400000000000006</v>
      </c>
      <c r="N7" s="483">
        <v>2.9</v>
      </c>
      <c r="O7" s="483">
        <v>6.5</v>
      </c>
      <c r="P7" s="483">
        <v>88.1</v>
      </c>
      <c r="Q7" s="483">
        <v>200.7</v>
      </c>
      <c r="R7" s="483">
        <v>71.900000000000006</v>
      </c>
      <c r="S7" s="485">
        <v>72</v>
      </c>
      <c r="T7" s="478"/>
      <c r="U7" s="486">
        <v>885.19999999999993</v>
      </c>
      <c r="V7" s="480"/>
      <c r="W7" s="480"/>
    </row>
    <row r="8" spans="1:23" ht="15" customHeight="1" x14ac:dyDescent="0.35">
      <c r="A8" s="777">
        <v>2017</v>
      </c>
      <c r="B8" s="481">
        <v>42826</v>
      </c>
      <c r="C8" s="482">
        <v>72</v>
      </c>
      <c r="D8" s="483">
        <v>194.6</v>
      </c>
      <c r="E8" s="483">
        <v>886.3</v>
      </c>
      <c r="F8" s="483">
        <v>146.6</v>
      </c>
      <c r="G8" s="483">
        <v>34.299999999999997</v>
      </c>
      <c r="H8" s="484">
        <v>1333.9</v>
      </c>
      <c r="I8" s="483">
        <v>798.3</v>
      </c>
      <c r="J8" s="483">
        <v>178.7</v>
      </c>
      <c r="K8" s="483">
        <v>553.6</v>
      </c>
      <c r="L8" s="483">
        <v>1.7</v>
      </c>
      <c r="M8" s="483">
        <v>54.6</v>
      </c>
      <c r="N8" s="483">
        <v>4.2</v>
      </c>
      <c r="O8" s="483">
        <v>5.4</v>
      </c>
      <c r="P8" s="483">
        <v>154.30000000000001</v>
      </c>
      <c r="Q8" s="483">
        <v>146.6</v>
      </c>
      <c r="R8" s="483">
        <v>161.19999999999999</v>
      </c>
      <c r="S8" s="485">
        <v>73.5</v>
      </c>
      <c r="T8" s="478"/>
      <c r="U8" s="486">
        <v>743.6</v>
      </c>
      <c r="V8" s="480"/>
      <c r="W8" s="480"/>
    </row>
    <row r="9" spans="1:23" ht="15" customHeight="1" x14ac:dyDescent="0.35">
      <c r="A9" s="777">
        <v>2017</v>
      </c>
      <c r="B9" s="481">
        <v>42856</v>
      </c>
      <c r="C9" s="482">
        <v>73.5</v>
      </c>
      <c r="D9" s="483">
        <v>208.3</v>
      </c>
      <c r="E9" s="483">
        <v>910.3</v>
      </c>
      <c r="F9" s="483">
        <v>141.69999999999999</v>
      </c>
      <c r="G9" s="483">
        <v>0</v>
      </c>
      <c r="H9" s="484">
        <v>1333.8</v>
      </c>
      <c r="I9" s="483">
        <v>554.6</v>
      </c>
      <c r="J9" s="483">
        <v>179.7</v>
      </c>
      <c r="K9" s="483">
        <v>299</v>
      </c>
      <c r="L9" s="483">
        <v>1.2</v>
      </c>
      <c r="M9" s="483">
        <v>63.8</v>
      </c>
      <c r="N9" s="483">
        <v>4.2</v>
      </c>
      <c r="O9" s="483">
        <v>6.6</v>
      </c>
      <c r="P9" s="483">
        <v>173.4</v>
      </c>
      <c r="Q9" s="483">
        <v>141.5</v>
      </c>
      <c r="R9" s="483">
        <v>398.2</v>
      </c>
      <c r="S9" s="485">
        <v>66.2</v>
      </c>
      <c r="T9" s="478"/>
      <c r="U9" s="486">
        <v>490.7</v>
      </c>
      <c r="V9" s="480"/>
      <c r="W9" s="480"/>
    </row>
    <row r="10" spans="1:23" ht="15" customHeight="1" x14ac:dyDescent="0.35">
      <c r="A10" s="777">
        <v>2017</v>
      </c>
      <c r="B10" s="481">
        <v>42887</v>
      </c>
      <c r="C10" s="482">
        <v>66.2</v>
      </c>
      <c r="D10" s="483">
        <v>208.8</v>
      </c>
      <c r="E10" s="483">
        <v>989.7</v>
      </c>
      <c r="F10" s="483">
        <v>134.9</v>
      </c>
      <c r="G10" s="483">
        <v>0</v>
      </c>
      <c r="H10" s="484">
        <v>1399.6</v>
      </c>
      <c r="I10" s="483">
        <v>485.4</v>
      </c>
      <c r="J10" s="483">
        <v>202.1</v>
      </c>
      <c r="K10" s="483">
        <v>207.7</v>
      </c>
      <c r="L10" s="483">
        <v>0.9</v>
      </c>
      <c r="M10" s="483">
        <v>65.400000000000006</v>
      </c>
      <c r="N10" s="483">
        <v>4.3</v>
      </c>
      <c r="O10" s="483">
        <v>4.9000000000000004</v>
      </c>
      <c r="P10" s="483">
        <v>239.5</v>
      </c>
      <c r="Q10" s="483">
        <v>134.9</v>
      </c>
      <c r="R10" s="483">
        <v>472.1</v>
      </c>
      <c r="S10" s="485">
        <v>67.7</v>
      </c>
      <c r="T10" s="478"/>
      <c r="U10" s="486">
        <v>419.89999999999992</v>
      </c>
      <c r="V10" s="480"/>
      <c r="W10" s="480"/>
    </row>
    <row r="11" spans="1:23" ht="15" customHeight="1" x14ac:dyDescent="0.35">
      <c r="A11" s="777">
        <v>2017</v>
      </c>
      <c r="B11" s="481">
        <v>42917</v>
      </c>
      <c r="C11" s="482">
        <v>67.7</v>
      </c>
      <c r="D11" s="483">
        <v>214.2</v>
      </c>
      <c r="E11" s="483">
        <v>1246.8</v>
      </c>
      <c r="F11" s="483">
        <v>141.6</v>
      </c>
      <c r="G11" s="483">
        <v>0</v>
      </c>
      <c r="H11" s="484">
        <v>1670.2</v>
      </c>
      <c r="I11" s="483">
        <v>480.7</v>
      </c>
      <c r="J11" s="483">
        <v>192.9</v>
      </c>
      <c r="K11" s="483">
        <v>205.8</v>
      </c>
      <c r="L11" s="483">
        <v>0.8</v>
      </c>
      <c r="M11" s="483">
        <v>68.7</v>
      </c>
      <c r="N11" s="483">
        <v>5.4</v>
      </c>
      <c r="O11" s="483">
        <v>7.2</v>
      </c>
      <c r="P11" s="483">
        <v>352.8</v>
      </c>
      <c r="Q11" s="483">
        <v>141.5</v>
      </c>
      <c r="R11" s="483">
        <v>629</v>
      </c>
      <c r="S11" s="485">
        <v>66.2</v>
      </c>
      <c r="T11" s="478"/>
      <c r="U11" s="486">
        <v>412.1</v>
      </c>
      <c r="V11" s="480"/>
      <c r="W11" s="480"/>
    </row>
    <row r="12" spans="1:23" ht="15" customHeight="1" x14ac:dyDescent="0.35">
      <c r="A12" s="777">
        <v>2017</v>
      </c>
      <c r="B12" s="481">
        <v>42948</v>
      </c>
      <c r="C12" s="482">
        <v>66.2</v>
      </c>
      <c r="D12" s="483">
        <v>210.6</v>
      </c>
      <c r="E12" s="483">
        <v>1669.9</v>
      </c>
      <c r="F12" s="483">
        <v>140.1</v>
      </c>
      <c r="G12" s="483">
        <v>0</v>
      </c>
      <c r="H12" s="484">
        <v>2086.8000000000002</v>
      </c>
      <c r="I12" s="483">
        <v>493.5</v>
      </c>
      <c r="J12" s="483">
        <v>205.9</v>
      </c>
      <c r="K12" s="483">
        <v>212.8</v>
      </c>
      <c r="L12" s="483">
        <v>0.9</v>
      </c>
      <c r="M12" s="483">
        <v>60.2</v>
      </c>
      <c r="N12" s="483">
        <v>8.1</v>
      </c>
      <c r="O12" s="483">
        <v>5.7</v>
      </c>
      <c r="P12" s="483">
        <v>439.6</v>
      </c>
      <c r="Q12" s="483">
        <v>140</v>
      </c>
      <c r="R12" s="483">
        <v>948.4</v>
      </c>
      <c r="S12" s="485">
        <v>65.3</v>
      </c>
      <c r="T12" s="478"/>
      <c r="U12" s="486">
        <v>433.40000000000003</v>
      </c>
      <c r="V12" s="480"/>
      <c r="W12" s="480"/>
    </row>
    <row r="13" spans="1:23" ht="15" customHeight="1" x14ac:dyDescent="0.35">
      <c r="A13" s="777">
        <v>2017</v>
      </c>
      <c r="B13" s="481">
        <v>42979</v>
      </c>
      <c r="C13" s="482">
        <v>65.3</v>
      </c>
      <c r="D13" s="483">
        <v>186.6</v>
      </c>
      <c r="E13" s="483">
        <v>1612</v>
      </c>
      <c r="F13" s="483">
        <v>137.69999999999999</v>
      </c>
      <c r="G13" s="483">
        <v>0.1</v>
      </c>
      <c r="H13" s="484">
        <v>2001.7</v>
      </c>
      <c r="I13" s="483">
        <v>560.5</v>
      </c>
      <c r="J13" s="483">
        <v>200.5</v>
      </c>
      <c r="K13" s="483">
        <v>294.39999999999998</v>
      </c>
      <c r="L13" s="483">
        <v>1.1000000000000001</v>
      </c>
      <c r="M13" s="483">
        <v>53.1</v>
      </c>
      <c r="N13" s="483">
        <v>7.9</v>
      </c>
      <c r="O13" s="483">
        <v>3.6</v>
      </c>
      <c r="P13" s="483">
        <v>496</v>
      </c>
      <c r="Q13" s="483">
        <v>137.69999999999999</v>
      </c>
      <c r="R13" s="483">
        <v>737.8</v>
      </c>
      <c r="S13" s="485">
        <v>69.7</v>
      </c>
      <c r="T13" s="478"/>
      <c r="U13" s="486">
        <v>507.5</v>
      </c>
      <c r="V13" s="480"/>
      <c r="W13" s="480"/>
    </row>
    <row r="14" spans="1:23" ht="15" customHeight="1" x14ac:dyDescent="0.35">
      <c r="A14" s="777">
        <v>2017</v>
      </c>
      <c r="B14" s="481">
        <v>43009</v>
      </c>
      <c r="C14" s="482">
        <v>69.7</v>
      </c>
      <c r="D14" s="483">
        <v>210</v>
      </c>
      <c r="E14" s="483">
        <v>1221.2</v>
      </c>
      <c r="F14" s="483">
        <v>165.9</v>
      </c>
      <c r="G14" s="483">
        <v>69.2</v>
      </c>
      <c r="H14" s="484">
        <v>1736</v>
      </c>
      <c r="I14" s="483">
        <v>856.1</v>
      </c>
      <c r="J14" s="483">
        <v>185.1</v>
      </c>
      <c r="K14" s="483">
        <v>599.29999999999995</v>
      </c>
      <c r="L14" s="483">
        <v>1.8</v>
      </c>
      <c r="M14" s="483">
        <v>58.6</v>
      </c>
      <c r="N14" s="483">
        <v>8.1999999999999993</v>
      </c>
      <c r="O14" s="483">
        <v>3.2</v>
      </c>
      <c r="P14" s="483">
        <v>479</v>
      </c>
      <c r="Q14" s="483">
        <v>165.8</v>
      </c>
      <c r="R14" s="483">
        <v>166.9</v>
      </c>
      <c r="S14" s="485">
        <v>68.2</v>
      </c>
      <c r="T14" s="478"/>
      <c r="U14" s="486">
        <v>797.6</v>
      </c>
      <c r="V14" s="480"/>
      <c r="W14" s="480"/>
    </row>
    <row r="15" spans="1:23" ht="15" customHeight="1" x14ac:dyDescent="0.35">
      <c r="A15" s="777">
        <v>2017</v>
      </c>
      <c r="B15" s="481">
        <v>43040</v>
      </c>
      <c r="C15" s="482">
        <v>68.2</v>
      </c>
      <c r="D15" s="483">
        <v>219.9</v>
      </c>
      <c r="E15" s="483">
        <v>1073.9000000000001</v>
      </c>
      <c r="F15" s="483">
        <v>253.1</v>
      </c>
      <c r="G15" s="483">
        <v>458.4</v>
      </c>
      <c r="H15" s="484">
        <v>2073.5</v>
      </c>
      <c r="I15" s="483">
        <v>1232</v>
      </c>
      <c r="J15" s="483">
        <v>232.6</v>
      </c>
      <c r="K15" s="483">
        <v>922.1</v>
      </c>
      <c r="L15" s="483">
        <v>1.9</v>
      </c>
      <c r="M15" s="483">
        <v>68.5</v>
      </c>
      <c r="N15" s="483">
        <v>7</v>
      </c>
      <c r="O15" s="483">
        <v>-0.1</v>
      </c>
      <c r="P15" s="483">
        <v>515.5</v>
      </c>
      <c r="Q15" s="483">
        <v>253</v>
      </c>
      <c r="R15" s="483">
        <v>4.3</v>
      </c>
      <c r="S15" s="485">
        <v>68.8</v>
      </c>
      <c r="T15" s="478"/>
      <c r="U15" s="486">
        <v>1163.5000000000002</v>
      </c>
      <c r="V15" s="480"/>
      <c r="W15" s="480"/>
    </row>
    <row r="16" spans="1:23" ht="15" thickBot="1" x14ac:dyDescent="0.4">
      <c r="A16" s="778">
        <v>2017</v>
      </c>
      <c r="B16" s="487">
        <v>43070</v>
      </c>
      <c r="C16" s="488">
        <v>68.8</v>
      </c>
      <c r="D16" s="489">
        <v>232.6</v>
      </c>
      <c r="E16" s="489">
        <v>844.6</v>
      </c>
      <c r="F16" s="489">
        <v>278.7</v>
      </c>
      <c r="G16" s="489">
        <v>636.4</v>
      </c>
      <c r="H16" s="490">
        <v>2061.1999999999998</v>
      </c>
      <c r="I16" s="489">
        <v>1446.7</v>
      </c>
      <c r="J16" s="489">
        <v>212</v>
      </c>
      <c r="K16" s="489">
        <v>1152.8</v>
      </c>
      <c r="L16" s="489">
        <v>2</v>
      </c>
      <c r="M16" s="489">
        <v>75.2</v>
      </c>
      <c r="N16" s="489">
        <v>6.5</v>
      </c>
      <c r="O16" s="489">
        <v>-1.8</v>
      </c>
      <c r="P16" s="489">
        <v>262.60000000000002</v>
      </c>
      <c r="Q16" s="489">
        <v>278.7</v>
      </c>
      <c r="R16" s="489">
        <v>0</v>
      </c>
      <c r="S16" s="491">
        <v>73.099999999999994</v>
      </c>
      <c r="T16" s="478"/>
      <c r="U16" s="492">
        <v>1371.5</v>
      </c>
      <c r="V16" s="480"/>
      <c r="W16" s="480"/>
    </row>
    <row r="17" spans="1:23" x14ac:dyDescent="0.35">
      <c r="A17" s="776">
        <v>2018</v>
      </c>
      <c r="B17" s="473">
        <v>43101</v>
      </c>
      <c r="C17" s="474">
        <v>73.099999999999994</v>
      </c>
      <c r="D17" s="475">
        <v>233</v>
      </c>
      <c r="E17" s="475">
        <v>733.6</v>
      </c>
      <c r="F17" s="475">
        <v>272.3</v>
      </c>
      <c r="G17" s="475">
        <v>709.6</v>
      </c>
      <c r="H17" s="476">
        <v>2021.6</v>
      </c>
      <c r="I17" s="475">
        <v>1431.9</v>
      </c>
      <c r="J17" s="475">
        <v>197.6</v>
      </c>
      <c r="K17" s="475">
        <v>1156.4000000000001</v>
      </c>
      <c r="L17" s="475">
        <v>2.1</v>
      </c>
      <c r="M17" s="475">
        <v>72.099999999999994</v>
      </c>
      <c r="N17" s="475">
        <v>5.7</v>
      </c>
      <c r="O17" s="475">
        <v>-2</v>
      </c>
      <c r="P17" s="475">
        <v>246.2</v>
      </c>
      <c r="Q17" s="475">
        <v>272.2</v>
      </c>
      <c r="R17" s="475">
        <v>0</v>
      </c>
      <c r="S17" s="477">
        <v>71.3</v>
      </c>
      <c r="T17" s="478"/>
      <c r="U17" s="479">
        <v>1359.8</v>
      </c>
      <c r="V17" s="480"/>
      <c r="W17" s="480"/>
    </row>
    <row r="18" spans="1:23" x14ac:dyDescent="0.35">
      <c r="A18" s="777">
        <v>2018</v>
      </c>
      <c r="B18" s="481">
        <v>43132</v>
      </c>
      <c r="C18" s="482">
        <v>71.3</v>
      </c>
      <c r="D18" s="483">
        <v>211</v>
      </c>
      <c r="E18" s="483">
        <v>571.5</v>
      </c>
      <c r="F18" s="483">
        <v>253</v>
      </c>
      <c r="G18" s="483">
        <v>878.2</v>
      </c>
      <c r="H18" s="484">
        <v>1985</v>
      </c>
      <c r="I18" s="483">
        <v>1436.7</v>
      </c>
      <c r="J18" s="483">
        <v>191.7</v>
      </c>
      <c r="K18" s="483">
        <v>1177.2</v>
      </c>
      <c r="L18" s="483">
        <v>2</v>
      </c>
      <c r="M18" s="483">
        <v>60.6</v>
      </c>
      <c r="N18" s="483">
        <v>5.3</v>
      </c>
      <c r="O18" s="483">
        <v>-0.1</v>
      </c>
      <c r="P18" s="483">
        <v>219.7</v>
      </c>
      <c r="Q18" s="483">
        <v>253</v>
      </c>
      <c r="R18" s="483">
        <v>0</v>
      </c>
      <c r="S18" s="485">
        <v>75.7</v>
      </c>
      <c r="T18" s="478"/>
      <c r="U18" s="486">
        <v>1376.1000000000001</v>
      </c>
      <c r="V18" s="480"/>
      <c r="W18" s="480"/>
    </row>
    <row r="19" spans="1:23" x14ac:dyDescent="0.35">
      <c r="A19" s="777">
        <v>2018</v>
      </c>
      <c r="B19" s="481">
        <v>43160</v>
      </c>
      <c r="C19" s="482">
        <v>75.7</v>
      </c>
      <c r="D19" s="483">
        <v>227.7</v>
      </c>
      <c r="E19" s="483">
        <v>771.9</v>
      </c>
      <c r="F19" s="483">
        <v>242</v>
      </c>
      <c r="G19" s="483">
        <v>643.6</v>
      </c>
      <c r="H19" s="484">
        <v>1960.9</v>
      </c>
      <c r="I19" s="483">
        <v>1371</v>
      </c>
      <c r="J19" s="483">
        <v>174.3</v>
      </c>
      <c r="K19" s="483">
        <v>1114.7</v>
      </c>
      <c r="L19" s="483">
        <v>1.7</v>
      </c>
      <c r="M19" s="483">
        <v>73.099999999999994</v>
      </c>
      <c r="N19" s="483">
        <v>6.2</v>
      </c>
      <c r="O19" s="483">
        <v>1.1000000000000001</v>
      </c>
      <c r="P19" s="483">
        <v>270.7</v>
      </c>
      <c r="Q19" s="483">
        <v>241.9</v>
      </c>
      <c r="R19" s="483">
        <v>4.8</v>
      </c>
      <c r="S19" s="485">
        <v>72.400000000000006</v>
      </c>
      <c r="T19" s="478"/>
      <c r="U19" s="486">
        <v>1298</v>
      </c>
      <c r="V19" s="480"/>
      <c r="W19" s="480"/>
    </row>
    <row r="20" spans="1:23" x14ac:dyDescent="0.35">
      <c r="A20" s="777">
        <v>2018</v>
      </c>
      <c r="B20" s="481">
        <v>43191</v>
      </c>
      <c r="C20" s="482">
        <v>72.400000000000006</v>
      </c>
      <c r="D20" s="483">
        <v>190.4</v>
      </c>
      <c r="E20" s="483">
        <v>996.4</v>
      </c>
      <c r="F20" s="483">
        <v>134.80000000000001</v>
      </c>
      <c r="G20" s="483">
        <v>1.5</v>
      </c>
      <c r="H20" s="484">
        <v>1395.5</v>
      </c>
      <c r="I20" s="483">
        <v>606.79999999999995</v>
      </c>
      <c r="J20" s="483">
        <v>159.19999999999999</v>
      </c>
      <c r="K20" s="483">
        <v>381.7</v>
      </c>
      <c r="L20" s="483">
        <v>1.1000000000000001</v>
      </c>
      <c r="M20" s="483">
        <v>51.7</v>
      </c>
      <c r="N20" s="483">
        <v>5.6</v>
      </c>
      <c r="O20" s="483">
        <v>7.5</v>
      </c>
      <c r="P20" s="483">
        <v>233</v>
      </c>
      <c r="Q20" s="483">
        <v>134.80000000000001</v>
      </c>
      <c r="R20" s="483">
        <v>349.7</v>
      </c>
      <c r="S20" s="485">
        <v>71.2</v>
      </c>
      <c r="T20" s="478"/>
      <c r="U20" s="486">
        <v>555.1</v>
      </c>
      <c r="V20" s="480"/>
      <c r="W20" s="480"/>
    </row>
    <row r="21" spans="1:23" x14ac:dyDescent="0.35">
      <c r="A21" s="777">
        <v>2018</v>
      </c>
      <c r="B21" s="481">
        <v>43221</v>
      </c>
      <c r="C21" s="482">
        <v>71.2</v>
      </c>
      <c r="D21" s="483">
        <v>181.8</v>
      </c>
      <c r="E21" s="483">
        <v>1082.7</v>
      </c>
      <c r="F21" s="483">
        <v>136.6</v>
      </c>
      <c r="G21" s="483">
        <v>0.1</v>
      </c>
      <c r="H21" s="484">
        <v>1472.5</v>
      </c>
      <c r="I21" s="483">
        <v>464.4</v>
      </c>
      <c r="J21" s="483">
        <v>169.9</v>
      </c>
      <c r="K21" s="483">
        <v>233.6</v>
      </c>
      <c r="L21" s="483">
        <v>0.9</v>
      </c>
      <c r="M21" s="483">
        <v>46.7</v>
      </c>
      <c r="N21" s="483">
        <v>7.6</v>
      </c>
      <c r="O21" s="483">
        <v>5.5</v>
      </c>
      <c r="P21" s="483">
        <v>232.9</v>
      </c>
      <c r="Q21" s="483">
        <v>136.6</v>
      </c>
      <c r="R21" s="483">
        <v>571.29999999999995</v>
      </c>
      <c r="S21" s="485">
        <v>67.3</v>
      </c>
      <c r="T21" s="478"/>
      <c r="U21" s="486">
        <v>417.5</v>
      </c>
      <c r="V21" s="480"/>
      <c r="W21" s="480"/>
    </row>
    <row r="22" spans="1:23" x14ac:dyDescent="0.35">
      <c r="A22" s="777">
        <v>2018</v>
      </c>
      <c r="B22" s="481">
        <v>43252</v>
      </c>
      <c r="C22" s="482">
        <v>67.3</v>
      </c>
      <c r="D22" s="483">
        <v>180.8</v>
      </c>
      <c r="E22" s="483">
        <v>1620.5</v>
      </c>
      <c r="F22" s="483">
        <v>111.1</v>
      </c>
      <c r="G22" s="483">
        <v>0</v>
      </c>
      <c r="H22" s="484">
        <v>1979.7</v>
      </c>
      <c r="I22" s="483">
        <v>430.5</v>
      </c>
      <c r="J22" s="483">
        <v>155.9</v>
      </c>
      <c r="K22" s="483">
        <v>214.7</v>
      </c>
      <c r="L22" s="483">
        <v>0.9</v>
      </c>
      <c r="M22" s="483">
        <v>42.3</v>
      </c>
      <c r="N22" s="483">
        <v>9.9</v>
      </c>
      <c r="O22" s="483">
        <v>6.8</v>
      </c>
      <c r="P22" s="483">
        <v>565.6</v>
      </c>
      <c r="Q22" s="483">
        <v>111.1</v>
      </c>
      <c r="R22" s="483">
        <v>804.4</v>
      </c>
      <c r="S22" s="485">
        <v>68.2</v>
      </c>
      <c r="T22" s="478"/>
      <c r="U22" s="486">
        <v>388.2</v>
      </c>
      <c r="V22" s="480"/>
      <c r="W22" s="480"/>
    </row>
    <row r="23" spans="1:23" x14ac:dyDescent="0.35">
      <c r="A23" s="777">
        <v>2018</v>
      </c>
      <c r="B23" s="481">
        <v>43282</v>
      </c>
      <c r="C23" s="482">
        <v>68.2</v>
      </c>
      <c r="D23" s="483">
        <v>190.7</v>
      </c>
      <c r="E23" s="483">
        <v>1340.7</v>
      </c>
      <c r="F23" s="483">
        <v>135</v>
      </c>
      <c r="G23" s="483">
        <v>0</v>
      </c>
      <c r="H23" s="484">
        <v>1734.5</v>
      </c>
      <c r="I23" s="483">
        <v>455.8</v>
      </c>
      <c r="J23" s="483">
        <v>187.3</v>
      </c>
      <c r="K23" s="483">
        <v>211.5</v>
      </c>
      <c r="L23" s="483">
        <v>0.8</v>
      </c>
      <c r="M23" s="483">
        <v>46.1</v>
      </c>
      <c r="N23" s="483">
        <v>7.5</v>
      </c>
      <c r="O23" s="483">
        <v>2.6</v>
      </c>
      <c r="P23" s="483">
        <v>565.4</v>
      </c>
      <c r="Q23" s="483">
        <v>135</v>
      </c>
      <c r="R23" s="483">
        <v>512.1</v>
      </c>
      <c r="S23" s="485">
        <v>66.2</v>
      </c>
      <c r="T23" s="478"/>
      <c r="U23" s="486">
        <v>409.70000000000005</v>
      </c>
      <c r="V23" s="480"/>
      <c r="W23" s="480"/>
    </row>
    <row r="24" spans="1:23" x14ac:dyDescent="0.35">
      <c r="A24" s="777">
        <v>2018</v>
      </c>
      <c r="B24" s="481">
        <v>43313</v>
      </c>
      <c r="C24" s="482">
        <v>66.2</v>
      </c>
      <c r="D24" s="483">
        <v>187.5</v>
      </c>
      <c r="E24" s="483">
        <v>1353.5</v>
      </c>
      <c r="F24" s="483">
        <v>106</v>
      </c>
      <c r="G24" s="483">
        <v>0.3</v>
      </c>
      <c r="H24" s="484">
        <v>1713.5</v>
      </c>
      <c r="I24" s="483">
        <v>403.9</v>
      </c>
      <c r="J24" s="483">
        <v>149.6</v>
      </c>
      <c r="K24" s="483">
        <v>204.9</v>
      </c>
      <c r="L24" s="483">
        <v>0.8</v>
      </c>
      <c r="M24" s="483">
        <v>35.6</v>
      </c>
      <c r="N24" s="483">
        <v>6.8</v>
      </c>
      <c r="O24" s="483">
        <v>6.2</v>
      </c>
      <c r="P24" s="483">
        <v>649.4</v>
      </c>
      <c r="Q24" s="483">
        <v>106</v>
      </c>
      <c r="R24" s="483">
        <v>490.5</v>
      </c>
      <c r="S24" s="485">
        <v>63.7</v>
      </c>
      <c r="T24" s="478"/>
      <c r="U24" s="486">
        <v>368.3</v>
      </c>
      <c r="V24" s="480"/>
      <c r="W24" s="480"/>
    </row>
    <row r="25" spans="1:23" x14ac:dyDescent="0.35">
      <c r="A25" s="777">
        <v>2018</v>
      </c>
      <c r="B25" s="481">
        <v>43344</v>
      </c>
      <c r="C25" s="482">
        <v>63.7</v>
      </c>
      <c r="D25" s="483">
        <v>187.8</v>
      </c>
      <c r="E25" s="483">
        <v>1406</v>
      </c>
      <c r="F25" s="483">
        <v>100.4</v>
      </c>
      <c r="G25" s="483">
        <v>27.7</v>
      </c>
      <c r="H25" s="484">
        <v>1785.6</v>
      </c>
      <c r="I25" s="483">
        <v>515.70000000000005</v>
      </c>
      <c r="J25" s="483">
        <v>189.8</v>
      </c>
      <c r="K25" s="483">
        <v>271.5</v>
      </c>
      <c r="L25" s="483">
        <v>0.9</v>
      </c>
      <c r="M25" s="483">
        <v>41.3</v>
      </c>
      <c r="N25" s="483">
        <v>9.1999999999999993</v>
      </c>
      <c r="O25" s="483">
        <v>2.9</v>
      </c>
      <c r="P25" s="483">
        <v>572.4</v>
      </c>
      <c r="Q25" s="483">
        <v>100.3</v>
      </c>
      <c r="R25" s="483">
        <v>528.5</v>
      </c>
      <c r="S25" s="485">
        <v>68.7</v>
      </c>
      <c r="T25" s="478"/>
      <c r="U25" s="486">
        <v>474.29999999999995</v>
      </c>
      <c r="V25" s="480"/>
      <c r="W25" s="480"/>
    </row>
    <row r="26" spans="1:23" x14ac:dyDescent="0.35">
      <c r="A26" s="777">
        <v>2018</v>
      </c>
      <c r="B26" s="481">
        <v>43374</v>
      </c>
      <c r="C26" s="482">
        <v>68.7</v>
      </c>
      <c r="D26" s="483">
        <v>193.7</v>
      </c>
      <c r="E26" s="483">
        <v>1035.3</v>
      </c>
      <c r="F26" s="483">
        <v>167.3</v>
      </c>
      <c r="G26" s="483">
        <v>95.7</v>
      </c>
      <c r="H26" s="484">
        <v>1560.8</v>
      </c>
      <c r="I26" s="483">
        <v>761.9</v>
      </c>
      <c r="J26" s="483">
        <v>202.1</v>
      </c>
      <c r="K26" s="483">
        <v>510.5</v>
      </c>
      <c r="L26" s="483">
        <v>1.6</v>
      </c>
      <c r="M26" s="483">
        <v>40.700000000000003</v>
      </c>
      <c r="N26" s="483">
        <v>6.7</v>
      </c>
      <c r="O26" s="483">
        <v>0.4</v>
      </c>
      <c r="P26" s="483">
        <v>544.6</v>
      </c>
      <c r="Q26" s="483">
        <v>167.2</v>
      </c>
      <c r="R26" s="483">
        <v>14.9</v>
      </c>
      <c r="S26" s="485">
        <v>72.099999999999994</v>
      </c>
      <c r="T26" s="478"/>
      <c r="U26" s="486">
        <v>721.30000000000007</v>
      </c>
      <c r="V26" s="480"/>
      <c r="W26" s="480"/>
    </row>
    <row r="27" spans="1:23" x14ac:dyDescent="0.35">
      <c r="A27" s="777">
        <v>2018</v>
      </c>
      <c r="B27" s="481">
        <v>43405</v>
      </c>
      <c r="C27" s="482">
        <v>72.099999999999994</v>
      </c>
      <c r="D27" s="483">
        <v>190.7</v>
      </c>
      <c r="E27" s="483">
        <v>959.8</v>
      </c>
      <c r="F27" s="483">
        <v>234.4</v>
      </c>
      <c r="G27" s="483">
        <v>420.3</v>
      </c>
      <c r="H27" s="484">
        <v>1877.3</v>
      </c>
      <c r="I27" s="483">
        <v>1095.8</v>
      </c>
      <c r="J27" s="483">
        <v>205</v>
      </c>
      <c r="K27" s="483">
        <v>836.7</v>
      </c>
      <c r="L27" s="483">
        <v>1.6</v>
      </c>
      <c r="M27" s="483">
        <v>43.9</v>
      </c>
      <c r="N27" s="483">
        <v>7.3</v>
      </c>
      <c r="O27" s="483">
        <v>1.3</v>
      </c>
      <c r="P27" s="483">
        <v>476.8</v>
      </c>
      <c r="Q27" s="483">
        <v>234.3</v>
      </c>
      <c r="R27" s="483">
        <v>0</v>
      </c>
      <c r="S27" s="485">
        <v>70.400000000000006</v>
      </c>
      <c r="T27" s="478"/>
      <c r="U27" s="486">
        <v>1051.8999999999999</v>
      </c>
      <c r="V27" s="480"/>
      <c r="W27" s="480"/>
    </row>
    <row r="28" spans="1:23" ht="15" thickBot="1" x14ac:dyDescent="0.4">
      <c r="A28" s="778">
        <v>2018</v>
      </c>
      <c r="B28" s="487">
        <v>43435</v>
      </c>
      <c r="C28" s="488">
        <v>70.400000000000006</v>
      </c>
      <c r="D28" s="489">
        <v>186.6</v>
      </c>
      <c r="E28" s="489">
        <v>872</v>
      </c>
      <c r="F28" s="489">
        <v>278.5</v>
      </c>
      <c r="G28" s="489">
        <v>903.8</v>
      </c>
      <c r="H28" s="490">
        <v>2311.3000000000002</v>
      </c>
      <c r="I28" s="489">
        <v>1534.6</v>
      </c>
      <c r="J28" s="489">
        <v>235</v>
      </c>
      <c r="K28" s="489">
        <v>1251.4000000000001</v>
      </c>
      <c r="L28" s="489">
        <v>1.6</v>
      </c>
      <c r="M28" s="489">
        <v>37.799999999999997</v>
      </c>
      <c r="N28" s="489">
        <v>6.7</v>
      </c>
      <c r="O28" s="489">
        <v>2.1</v>
      </c>
      <c r="P28" s="489">
        <v>426.3</v>
      </c>
      <c r="Q28" s="489">
        <v>278.60000000000002</v>
      </c>
      <c r="R28" s="489">
        <v>0</v>
      </c>
      <c r="S28" s="491">
        <v>71.8</v>
      </c>
      <c r="T28" s="478"/>
      <c r="U28" s="492">
        <v>1496.8</v>
      </c>
      <c r="V28" s="480"/>
      <c r="W28" s="480"/>
    </row>
    <row r="29" spans="1:23" x14ac:dyDescent="0.35">
      <c r="A29" s="776">
        <v>2019</v>
      </c>
      <c r="B29" s="473">
        <v>43466</v>
      </c>
      <c r="C29" s="474">
        <v>71.8</v>
      </c>
      <c r="D29" s="475">
        <v>185.9</v>
      </c>
      <c r="E29" s="475">
        <v>910.7</v>
      </c>
      <c r="F29" s="475">
        <v>285.89999999999998</v>
      </c>
      <c r="G29" s="475">
        <v>964.6</v>
      </c>
      <c r="H29" s="476">
        <v>2419</v>
      </c>
      <c r="I29" s="475">
        <v>1697.9</v>
      </c>
      <c r="J29" s="475">
        <v>258.7</v>
      </c>
      <c r="K29" s="475">
        <v>1387.5</v>
      </c>
      <c r="L29" s="475">
        <v>2.6</v>
      </c>
      <c r="M29" s="475">
        <v>39.700000000000003</v>
      </c>
      <c r="N29" s="475">
        <v>7.1</v>
      </c>
      <c r="O29" s="475">
        <v>2.2000000000000002</v>
      </c>
      <c r="P29" s="475">
        <v>364.3</v>
      </c>
      <c r="Q29" s="475">
        <v>285.89999999999998</v>
      </c>
      <c r="R29" s="475">
        <v>0</v>
      </c>
      <c r="S29" s="477">
        <v>70.900000000000006</v>
      </c>
      <c r="T29" s="478"/>
      <c r="U29" s="479">
        <v>1658.1</v>
      </c>
      <c r="V29" s="480"/>
      <c r="W29" s="480"/>
    </row>
    <row r="30" spans="1:23" x14ac:dyDescent="0.35">
      <c r="A30" s="777">
        <v>2019</v>
      </c>
      <c r="B30" s="481">
        <v>43497</v>
      </c>
      <c r="C30" s="482">
        <v>70.900000000000006</v>
      </c>
      <c r="D30" s="483">
        <v>168.8</v>
      </c>
      <c r="E30" s="483">
        <v>973.4</v>
      </c>
      <c r="F30" s="483">
        <v>233.7</v>
      </c>
      <c r="G30" s="483">
        <v>465.3</v>
      </c>
      <c r="H30" s="484">
        <v>1912.1</v>
      </c>
      <c r="I30" s="483">
        <v>1246.0999999999999</v>
      </c>
      <c r="J30" s="483">
        <v>186.6</v>
      </c>
      <c r="K30" s="483">
        <v>1011.5</v>
      </c>
      <c r="L30" s="483">
        <v>2</v>
      </c>
      <c r="M30" s="483">
        <v>38.4</v>
      </c>
      <c r="N30" s="483">
        <v>6.5</v>
      </c>
      <c r="O30" s="483">
        <v>1.1000000000000001</v>
      </c>
      <c r="P30" s="483">
        <v>358.6</v>
      </c>
      <c r="Q30" s="483">
        <v>233.6</v>
      </c>
      <c r="R30" s="483">
        <v>0</v>
      </c>
      <c r="S30" s="485">
        <v>73.7</v>
      </c>
      <c r="T30" s="478"/>
      <c r="U30" s="486">
        <v>1207.6999999999998</v>
      </c>
      <c r="V30" s="480"/>
      <c r="W30" s="480"/>
    </row>
    <row r="31" spans="1:23" x14ac:dyDescent="0.35">
      <c r="A31" s="777">
        <v>2019</v>
      </c>
      <c r="B31" s="481">
        <v>43525</v>
      </c>
      <c r="C31" s="482">
        <v>73.7</v>
      </c>
      <c r="D31" s="483">
        <v>183.6</v>
      </c>
      <c r="E31" s="483">
        <v>1098.9000000000001</v>
      </c>
      <c r="F31" s="483">
        <v>199.5</v>
      </c>
      <c r="G31" s="483">
        <v>158.80000000000001</v>
      </c>
      <c r="H31" s="484">
        <v>1714.4</v>
      </c>
      <c r="I31" s="483">
        <v>1025.5</v>
      </c>
      <c r="J31" s="483">
        <v>177.7</v>
      </c>
      <c r="K31" s="483">
        <v>785.5</v>
      </c>
      <c r="L31" s="483">
        <v>1.9</v>
      </c>
      <c r="M31" s="483">
        <v>49.2</v>
      </c>
      <c r="N31" s="483">
        <v>6.6</v>
      </c>
      <c r="O31" s="483">
        <v>4.7</v>
      </c>
      <c r="P31" s="483">
        <v>396.1</v>
      </c>
      <c r="Q31" s="483">
        <v>199.5</v>
      </c>
      <c r="R31" s="483">
        <v>20.6</v>
      </c>
      <c r="S31" s="485">
        <v>72.7</v>
      </c>
      <c r="T31" s="478"/>
      <c r="U31" s="486">
        <v>976.40000000000009</v>
      </c>
      <c r="V31" s="480"/>
      <c r="W31" s="480"/>
    </row>
    <row r="32" spans="1:23" x14ac:dyDescent="0.35">
      <c r="A32" s="777">
        <v>2019</v>
      </c>
      <c r="B32" s="481">
        <v>43556</v>
      </c>
      <c r="C32" s="482">
        <v>72.7</v>
      </c>
      <c r="D32" s="483">
        <v>178.9</v>
      </c>
      <c r="E32" s="483">
        <v>1804.6</v>
      </c>
      <c r="F32" s="483">
        <v>116.8</v>
      </c>
      <c r="G32" s="483">
        <v>0.9</v>
      </c>
      <c r="H32" s="484">
        <v>2173.9</v>
      </c>
      <c r="I32" s="483">
        <v>739.7</v>
      </c>
      <c r="J32" s="483">
        <v>187.9</v>
      </c>
      <c r="K32" s="483">
        <v>493.2</v>
      </c>
      <c r="L32" s="483">
        <v>1.3</v>
      </c>
      <c r="M32" s="483">
        <v>44.4</v>
      </c>
      <c r="N32" s="483">
        <v>7.3</v>
      </c>
      <c r="O32" s="483">
        <v>5.6</v>
      </c>
      <c r="P32" s="483">
        <v>676.6</v>
      </c>
      <c r="Q32" s="483">
        <v>116.8</v>
      </c>
      <c r="R32" s="483">
        <v>567.4</v>
      </c>
      <c r="S32" s="485">
        <v>73.400000000000006</v>
      </c>
      <c r="T32" s="478"/>
      <c r="U32" s="486">
        <v>695.3</v>
      </c>
      <c r="V32" s="480"/>
      <c r="W32" s="480"/>
    </row>
    <row r="33" spans="1:23" x14ac:dyDescent="0.35">
      <c r="A33" s="777">
        <v>2019</v>
      </c>
      <c r="B33" s="481">
        <v>43586</v>
      </c>
      <c r="C33" s="482">
        <v>73.400000000000006</v>
      </c>
      <c r="D33" s="483">
        <v>177.7</v>
      </c>
      <c r="E33" s="483">
        <v>2005.4</v>
      </c>
      <c r="F33" s="483">
        <v>122.2</v>
      </c>
      <c r="G33" s="483">
        <v>0</v>
      </c>
      <c r="H33" s="484">
        <v>2378.6999999999998</v>
      </c>
      <c r="I33" s="483">
        <v>668.8</v>
      </c>
      <c r="J33" s="483">
        <v>189.7</v>
      </c>
      <c r="K33" s="483">
        <v>421.8</v>
      </c>
      <c r="L33" s="483">
        <v>1.4</v>
      </c>
      <c r="M33" s="483">
        <v>45.2</v>
      </c>
      <c r="N33" s="483">
        <v>8.8000000000000007</v>
      </c>
      <c r="O33" s="483">
        <v>1.9</v>
      </c>
      <c r="P33" s="483">
        <v>644.70000000000005</v>
      </c>
      <c r="Q33" s="483">
        <v>122.2</v>
      </c>
      <c r="R33" s="483">
        <v>872.4</v>
      </c>
      <c r="S33" s="485">
        <v>70.7</v>
      </c>
      <c r="T33" s="478"/>
      <c r="U33" s="486">
        <v>623.59999999999991</v>
      </c>
      <c r="V33" s="480"/>
      <c r="W33" s="480"/>
    </row>
    <row r="34" spans="1:23" x14ac:dyDescent="0.35">
      <c r="A34" s="777">
        <v>2019</v>
      </c>
      <c r="B34" s="481">
        <v>43617</v>
      </c>
      <c r="C34" s="482">
        <v>70.7</v>
      </c>
      <c r="D34" s="483">
        <v>164.2</v>
      </c>
      <c r="E34" s="483">
        <v>2040</v>
      </c>
      <c r="F34" s="483">
        <v>107.2</v>
      </c>
      <c r="G34" s="483">
        <v>0</v>
      </c>
      <c r="H34" s="484">
        <v>2382</v>
      </c>
      <c r="I34" s="483">
        <v>411.4</v>
      </c>
      <c r="J34" s="483">
        <v>147.69999999999999</v>
      </c>
      <c r="K34" s="483">
        <v>209.8</v>
      </c>
      <c r="L34" s="483">
        <v>0.9</v>
      </c>
      <c r="M34" s="483">
        <v>41.7</v>
      </c>
      <c r="N34" s="483">
        <v>10.3</v>
      </c>
      <c r="O34" s="483">
        <v>0.8</v>
      </c>
      <c r="P34" s="483">
        <v>692</v>
      </c>
      <c r="Q34" s="483">
        <v>107.2</v>
      </c>
      <c r="R34" s="483">
        <v>1101.5</v>
      </c>
      <c r="S34" s="485">
        <v>70.099999999999994</v>
      </c>
      <c r="T34" s="478"/>
      <c r="U34" s="486">
        <v>369.5</v>
      </c>
      <c r="V34" s="480"/>
      <c r="W34" s="480"/>
    </row>
    <row r="35" spans="1:23" x14ac:dyDescent="0.35">
      <c r="A35" s="777">
        <v>2019</v>
      </c>
      <c r="B35" s="481">
        <v>43647</v>
      </c>
      <c r="C35" s="482">
        <v>70.099999999999994</v>
      </c>
      <c r="D35" s="483">
        <v>169.9</v>
      </c>
      <c r="E35" s="483">
        <v>2034.1</v>
      </c>
      <c r="F35" s="483">
        <v>103.3</v>
      </c>
      <c r="G35" s="483">
        <v>0</v>
      </c>
      <c r="H35" s="484">
        <v>2377.4</v>
      </c>
      <c r="I35" s="483">
        <v>443.3</v>
      </c>
      <c r="J35" s="483">
        <v>162.1</v>
      </c>
      <c r="K35" s="483">
        <v>227.4</v>
      </c>
      <c r="L35" s="483">
        <v>0.7</v>
      </c>
      <c r="M35" s="483">
        <v>44.3</v>
      </c>
      <c r="N35" s="483">
        <v>8.6</v>
      </c>
      <c r="O35" s="483">
        <v>0.1</v>
      </c>
      <c r="P35" s="483">
        <v>833.8</v>
      </c>
      <c r="Q35" s="483">
        <v>103.2</v>
      </c>
      <c r="R35" s="483">
        <v>928.1</v>
      </c>
      <c r="S35" s="485">
        <v>69.099999999999994</v>
      </c>
      <c r="T35" s="478"/>
      <c r="U35" s="486">
        <v>398.90000000000003</v>
      </c>
      <c r="V35" s="480"/>
      <c r="W35" s="480"/>
    </row>
    <row r="36" spans="1:23" x14ac:dyDescent="0.35">
      <c r="A36" s="777">
        <v>2019</v>
      </c>
      <c r="B36" s="481">
        <v>43678</v>
      </c>
      <c r="C36" s="482">
        <v>69.099999999999994</v>
      </c>
      <c r="D36" s="483">
        <v>173.9</v>
      </c>
      <c r="E36" s="483">
        <v>1884.2</v>
      </c>
      <c r="F36" s="483">
        <v>102.2</v>
      </c>
      <c r="G36" s="483">
        <v>0.1</v>
      </c>
      <c r="H36" s="484">
        <v>2229.5</v>
      </c>
      <c r="I36" s="483">
        <v>483.8</v>
      </c>
      <c r="J36" s="483">
        <v>202.7</v>
      </c>
      <c r="K36" s="483">
        <v>221.1</v>
      </c>
      <c r="L36" s="483">
        <v>0.9</v>
      </c>
      <c r="M36" s="483">
        <v>47.4</v>
      </c>
      <c r="N36" s="483">
        <v>7.9</v>
      </c>
      <c r="O36" s="483">
        <v>3.8</v>
      </c>
      <c r="P36" s="483">
        <v>818.8</v>
      </c>
      <c r="Q36" s="483">
        <v>102.1</v>
      </c>
      <c r="R36" s="483">
        <v>755.9</v>
      </c>
      <c r="S36" s="485">
        <v>68.900000000000006</v>
      </c>
      <c r="T36" s="478"/>
      <c r="U36" s="486">
        <v>436.39999999999992</v>
      </c>
      <c r="V36" s="480"/>
      <c r="W36" s="480"/>
    </row>
    <row r="37" spans="1:23" x14ac:dyDescent="0.35">
      <c r="A37" s="777">
        <v>2019</v>
      </c>
      <c r="B37" s="481">
        <v>43709</v>
      </c>
      <c r="C37" s="482">
        <v>68.900000000000006</v>
      </c>
      <c r="D37" s="483">
        <v>159</v>
      </c>
      <c r="E37" s="483">
        <v>1789.8</v>
      </c>
      <c r="F37" s="483">
        <v>105.1</v>
      </c>
      <c r="G37" s="483">
        <v>0.1</v>
      </c>
      <c r="H37" s="484">
        <v>2122.8000000000002</v>
      </c>
      <c r="I37" s="483">
        <v>555.70000000000005</v>
      </c>
      <c r="J37" s="483">
        <v>219.4</v>
      </c>
      <c r="K37" s="483">
        <v>281.60000000000002</v>
      </c>
      <c r="L37" s="483">
        <v>1.1000000000000001</v>
      </c>
      <c r="M37" s="483">
        <v>44.3</v>
      </c>
      <c r="N37" s="483">
        <v>7.1</v>
      </c>
      <c r="O37" s="483">
        <v>2.2999999999999998</v>
      </c>
      <c r="P37" s="483">
        <v>860.9</v>
      </c>
      <c r="Q37" s="483">
        <v>105.1</v>
      </c>
      <c r="R37" s="483">
        <v>529.1</v>
      </c>
      <c r="S37" s="485">
        <v>71.900000000000006</v>
      </c>
      <c r="T37" s="478"/>
      <c r="U37" s="486">
        <v>511.50000000000006</v>
      </c>
      <c r="V37" s="480"/>
      <c r="W37" s="480"/>
    </row>
    <row r="38" spans="1:23" x14ac:dyDescent="0.35">
      <c r="A38" s="777">
        <v>2019</v>
      </c>
      <c r="B38" s="481">
        <v>43739</v>
      </c>
      <c r="C38" s="482">
        <v>69.5</v>
      </c>
      <c r="D38" s="483">
        <v>153</v>
      </c>
      <c r="E38" s="483">
        <v>1267.3</v>
      </c>
      <c r="F38" s="483">
        <v>210.3</v>
      </c>
      <c r="G38" s="483">
        <v>8.6</v>
      </c>
      <c r="H38" s="484">
        <v>1708.6</v>
      </c>
      <c r="I38" s="483">
        <v>858.1</v>
      </c>
      <c r="J38" s="483">
        <v>257.3</v>
      </c>
      <c r="K38" s="483">
        <v>549.70000000000005</v>
      </c>
      <c r="L38" s="483">
        <v>1.7</v>
      </c>
      <c r="M38" s="483">
        <v>41</v>
      </c>
      <c r="N38" s="483">
        <v>5.4</v>
      </c>
      <c r="O38" s="483">
        <v>3</v>
      </c>
      <c r="P38" s="483">
        <v>488.8</v>
      </c>
      <c r="Q38" s="483">
        <v>210.4</v>
      </c>
      <c r="R38" s="483">
        <v>97.8</v>
      </c>
      <c r="S38" s="485">
        <v>69.400000000000006</v>
      </c>
      <c r="T38" s="478"/>
      <c r="U38" s="486">
        <v>817.1</v>
      </c>
      <c r="V38" s="480"/>
      <c r="W38" s="480"/>
    </row>
    <row r="39" spans="1:23" x14ac:dyDescent="0.35">
      <c r="A39" s="777">
        <v>2019</v>
      </c>
      <c r="B39" s="481">
        <v>43770</v>
      </c>
      <c r="C39" s="482">
        <v>69.400000000000006</v>
      </c>
      <c r="D39" s="483">
        <v>195</v>
      </c>
      <c r="E39" s="483">
        <v>1256.4000000000001</v>
      </c>
      <c r="F39" s="483">
        <v>200.9</v>
      </c>
      <c r="G39" s="483">
        <v>8.6</v>
      </c>
      <c r="H39" s="484">
        <v>1730.3</v>
      </c>
      <c r="I39" s="483">
        <v>1076</v>
      </c>
      <c r="J39" s="483">
        <v>226.4</v>
      </c>
      <c r="K39" s="483">
        <v>779.8</v>
      </c>
      <c r="L39" s="483">
        <v>1.8</v>
      </c>
      <c r="M39" s="483">
        <v>57.8</v>
      </c>
      <c r="N39" s="483">
        <v>8.1999999999999993</v>
      </c>
      <c r="O39" s="483">
        <v>2</v>
      </c>
      <c r="P39" s="483">
        <v>378.8</v>
      </c>
      <c r="Q39" s="483">
        <v>200.9</v>
      </c>
      <c r="R39" s="483">
        <v>3.6</v>
      </c>
      <c r="S39" s="485">
        <v>70.900000000000006</v>
      </c>
      <c r="T39" s="478"/>
      <c r="U39" s="486">
        <v>1018.1999999999999</v>
      </c>
      <c r="V39" s="480"/>
      <c r="W39" s="480"/>
    </row>
    <row r="40" spans="1:23" ht="15" thickBot="1" x14ac:dyDescent="0.4">
      <c r="A40" s="778">
        <v>2019</v>
      </c>
      <c r="B40" s="487">
        <v>43800</v>
      </c>
      <c r="C40" s="488">
        <v>70.900000000000006</v>
      </c>
      <c r="D40" s="489">
        <v>222.4</v>
      </c>
      <c r="E40" s="489">
        <v>1582.7</v>
      </c>
      <c r="F40" s="489">
        <v>226.2</v>
      </c>
      <c r="G40" s="489">
        <v>122.3</v>
      </c>
      <c r="H40" s="490">
        <v>2224.4</v>
      </c>
      <c r="I40" s="489">
        <v>1444.1</v>
      </c>
      <c r="J40" s="489">
        <v>240.8</v>
      </c>
      <c r="K40" s="489">
        <v>1115</v>
      </c>
      <c r="L40" s="489">
        <v>2.2999999999999998</v>
      </c>
      <c r="M40" s="489">
        <v>75.2</v>
      </c>
      <c r="N40" s="489">
        <v>8.5</v>
      </c>
      <c r="O40" s="489">
        <v>2.2999999999999998</v>
      </c>
      <c r="P40" s="489">
        <v>463.7</v>
      </c>
      <c r="Q40" s="489">
        <v>226.4</v>
      </c>
      <c r="R40" s="489">
        <v>16.600000000000001</v>
      </c>
      <c r="S40" s="491">
        <v>73.7</v>
      </c>
      <c r="T40" s="478"/>
      <c r="U40" s="492">
        <v>1368.8999999999999</v>
      </c>
      <c r="V40" s="480"/>
      <c r="W40" s="480"/>
    </row>
    <row r="41" spans="1:23" x14ac:dyDescent="0.35">
      <c r="A41" s="776">
        <v>2020</v>
      </c>
      <c r="B41" s="473">
        <v>43831</v>
      </c>
      <c r="C41" s="474">
        <v>73.7</v>
      </c>
      <c r="D41" s="475">
        <v>228.6</v>
      </c>
      <c r="E41" s="475">
        <v>834.8</v>
      </c>
      <c r="F41" s="475">
        <v>203</v>
      </c>
      <c r="G41" s="475">
        <v>1045.3</v>
      </c>
      <c r="H41" s="476">
        <v>2385.3000000000002</v>
      </c>
      <c r="I41" s="475">
        <v>1742</v>
      </c>
      <c r="J41" s="475">
        <v>259.60000000000002</v>
      </c>
      <c r="K41" s="475">
        <v>1389.1</v>
      </c>
      <c r="L41" s="475">
        <v>2.6</v>
      </c>
      <c r="M41" s="475">
        <v>82.4</v>
      </c>
      <c r="N41" s="475">
        <v>6.2</v>
      </c>
      <c r="O41" s="475">
        <v>2</v>
      </c>
      <c r="P41" s="475">
        <v>368.7</v>
      </c>
      <c r="Q41" s="475">
        <v>204.8</v>
      </c>
      <c r="R41" s="475">
        <v>0</v>
      </c>
      <c r="S41" s="477">
        <v>69.8</v>
      </c>
      <c r="T41" s="478"/>
      <c r="U41" s="479">
        <v>1659.4999999999998</v>
      </c>
      <c r="V41" s="480"/>
      <c r="W41" s="480"/>
    </row>
    <row r="42" spans="1:23" x14ac:dyDescent="0.35">
      <c r="A42" s="777">
        <v>2020</v>
      </c>
      <c r="B42" s="481">
        <v>43862</v>
      </c>
      <c r="C42" s="482">
        <v>69.8</v>
      </c>
      <c r="D42" s="483">
        <v>218.8</v>
      </c>
      <c r="E42" s="483">
        <v>1102.2</v>
      </c>
      <c r="F42" s="483">
        <v>180.8</v>
      </c>
      <c r="G42" s="483">
        <v>555.70000000000005</v>
      </c>
      <c r="H42" s="484">
        <v>2127.1999999999998</v>
      </c>
      <c r="I42" s="483">
        <v>1326</v>
      </c>
      <c r="J42" s="483">
        <v>237</v>
      </c>
      <c r="K42" s="483">
        <v>990.5</v>
      </c>
      <c r="L42" s="483">
        <v>2</v>
      </c>
      <c r="M42" s="483">
        <v>87.3</v>
      </c>
      <c r="N42" s="483">
        <v>5.4</v>
      </c>
      <c r="O42" s="483">
        <v>3.9</v>
      </c>
      <c r="P42" s="483">
        <v>548.6</v>
      </c>
      <c r="Q42" s="483">
        <v>182.2</v>
      </c>
      <c r="R42" s="483">
        <v>0</v>
      </c>
      <c r="S42" s="485">
        <v>70.5</v>
      </c>
      <c r="T42" s="478"/>
      <c r="U42" s="486">
        <v>1238.8000000000002</v>
      </c>
      <c r="V42" s="480"/>
      <c r="W42" s="480"/>
    </row>
    <row r="43" spans="1:23" x14ac:dyDescent="0.35">
      <c r="A43" s="777">
        <v>2020</v>
      </c>
      <c r="B43" s="481">
        <v>43891</v>
      </c>
      <c r="C43" s="482">
        <v>70.5</v>
      </c>
      <c r="D43" s="483">
        <v>232.8</v>
      </c>
      <c r="E43" s="483">
        <v>1262.4000000000001</v>
      </c>
      <c r="F43" s="483">
        <v>124.2</v>
      </c>
      <c r="G43" s="483">
        <v>358.6</v>
      </c>
      <c r="H43" s="484">
        <v>2048.5</v>
      </c>
      <c r="I43" s="483">
        <v>1210.2</v>
      </c>
      <c r="J43" s="483">
        <v>213.1</v>
      </c>
      <c r="K43" s="483">
        <v>893.5</v>
      </c>
      <c r="L43" s="483">
        <v>2</v>
      </c>
      <c r="M43" s="483">
        <v>93.6</v>
      </c>
      <c r="N43" s="483">
        <v>5.5</v>
      </c>
      <c r="O43" s="483">
        <v>2.4</v>
      </c>
      <c r="P43" s="483">
        <v>640</v>
      </c>
      <c r="Q43" s="483">
        <v>125</v>
      </c>
      <c r="R43" s="483">
        <v>0.1</v>
      </c>
      <c r="S43" s="485">
        <v>73.3</v>
      </c>
      <c r="T43" s="478"/>
      <c r="U43" s="486">
        <v>1116.5</v>
      </c>
      <c r="V43" s="480"/>
      <c r="W43" s="480"/>
    </row>
    <row r="44" spans="1:23" x14ac:dyDescent="0.35">
      <c r="A44" s="777">
        <v>2020</v>
      </c>
      <c r="B44" s="481">
        <v>43922</v>
      </c>
      <c r="C44" s="482">
        <v>73.3</v>
      </c>
      <c r="D44" s="483">
        <v>216.1</v>
      </c>
      <c r="E44" s="483">
        <v>1451.2</v>
      </c>
      <c r="F44" s="483">
        <v>43.3</v>
      </c>
      <c r="G44" s="483">
        <v>20.6</v>
      </c>
      <c r="H44" s="484">
        <v>1804.6</v>
      </c>
      <c r="I44" s="483">
        <v>774.1</v>
      </c>
      <c r="J44" s="483">
        <v>158.5</v>
      </c>
      <c r="K44" s="483">
        <v>526.20000000000005</v>
      </c>
      <c r="L44" s="483">
        <v>1.3</v>
      </c>
      <c r="M44" s="483">
        <v>81.5</v>
      </c>
      <c r="N44" s="483">
        <v>5.6</v>
      </c>
      <c r="O44" s="483">
        <v>0.9</v>
      </c>
      <c r="P44" s="483">
        <v>729.6</v>
      </c>
      <c r="Q44" s="483">
        <v>43.6</v>
      </c>
      <c r="R44" s="483">
        <v>187.9</v>
      </c>
      <c r="S44" s="485">
        <v>69.400000000000006</v>
      </c>
      <c r="T44" s="478"/>
      <c r="U44" s="486">
        <v>692.5</v>
      </c>
      <c r="V44" s="480"/>
      <c r="W44" s="480"/>
    </row>
    <row r="45" spans="1:23" x14ac:dyDescent="0.35">
      <c r="A45" s="777">
        <v>2020</v>
      </c>
      <c r="B45" s="481">
        <v>43952</v>
      </c>
      <c r="C45" s="482">
        <v>69.400000000000006</v>
      </c>
      <c r="D45" s="483">
        <v>167.5</v>
      </c>
      <c r="E45" s="483">
        <v>920.9</v>
      </c>
      <c r="F45" s="483">
        <v>24.1</v>
      </c>
      <c r="G45" s="483">
        <v>0</v>
      </c>
      <c r="H45" s="484">
        <v>1181.9000000000001</v>
      </c>
      <c r="I45" s="483">
        <v>553.70000000000005</v>
      </c>
      <c r="J45" s="483">
        <v>179.1</v>
      </c>
      <c r="K45" s="483">
        <v>328.9</v>
      </c>
      <c r="L45" s="483">
        <v>1.1000000000000001</v>
      </c>
      <c r="M45" s="483">
        <v>36.9</v>
      </c>
      <c r="N45" s="483">
        <v>5.8</v>
      </c>
      <c r="O45" s="483">
        <v>1.8</v>
      </c>
      <c r="P45" s="483">
        <v>253.1</v>
      </c>
      <c r="Q45" s="483">
        <v>24.1</v>
      </c>
      <c r="R45" s="483">
        <v>285.60000000000002</v>
      </c>
      <c r="S45" s="485">
        <v>65.2</v>
      </c>
      <c r="T45" s="478"/>
      <c r="U45" s="486">
        <v>516.69999999999993</v>
      </c>
      <c r="V45" s="480"/>
      <c r="W45" s="480"/>
    </row>
    <row r="46" spans="1:23" x14ac:dyDescent="0.35">
      <c r="A46" s="777">
        <v>2020</v>
      </c>
      <c r="B46" s="481">
        <v>43983</v>
      </c>
      <c r="C46" s="482">
        <v>65.2</v>
      </c>
      <c r="D46" s="483">
        <v>156.30000000000001</v>
      </c>
      <c r="E46" s="483">
        <v>885.8</v>
      </c>
      <c r="F46" s="483">
        <v>53.3</v>
      </c>
      <c r="G46" s="483">
        <v>0</v>
      </c>
      <c r="H46" s="484">
        <v>1160.5999999999999</v>
      </c>
      <c r="I46" s="483">
        <v>459.4</v>
      </c>
      <c r="J46" s="483">
        <v>176</v>
      </c>
      <c r="K46" s="483">
        <v>245</v>
      </c>
      <c r="L46" s="483">
        <v>0.9</v>
      </c>
      <c r="M46" s="483">
        <v>31.2</v>
      </c>
      <c r="N46" s="483">
        <v>5.2</v>
      </c>
      <c r="O46" s="483">
        <v>1.2</v>
      </c>
      <c r="P46" s="483">
        <v>307.3</v>
      </c>
      <c r="Q46" s="483">
        <v>53.3</v>
      </c>
      <c r="R46" s="483">
        <v>275.89999999999998</v>
      </c>
      <c r="S46" s="485">
        <v>64.7</v>
      </c>
      <c r="T46" s="478"/>
      <c r="U46" s="486">
        <v>428.29999999999995</v>
      </c>
      <c r="V46" s="480"/>
      <c r="W46" s="480"/>
    </row>
    <row r="47" spans="1:23" x14ac:dyDescent="0.35">
      <c r="A47" s="777">
        <v>2020</v>
      </c>
      <c r="B47" s="481">
        <v>44013</v>
      </c>
      <c r="C47" s="482">
        <v>64.7</v>
      </c>
      <c r="D47" s="483">
        <v>157.4</v>
      </c>
      <c r="E47" s="483">
        <v>1057</v>
      </c>
      <c r="F47" s="483">
        <v>101.2</v>
      </c>
      <c r="G47" s="483">
        <v>0.1</v>
      </c>
      <c r="H47" s="484">
        <v>1380.4</v>
      </c>
      <c r="I47" s="483">
        <v>479.9</v>
      </c>
      <c r="J47" s="483">
        <v>186.8</v>
      </c>
      <c r="K47" s="483">
        <v>249.5</v>
      </c>
      <c r="L47" s="483">
        <v>0.8</v>
      </c>
      <c r="M47" s="483">
        <v>35.299999999999997</v>
      </c>
      <c r="N47" s="483">
        <v>6.1</v>
      </c>
      <c r="O47" s="483">
        <v>1.3</v>
      </c>
      <c r="P47" s="483">
        <v>247.8</v>
      </c>
      <c r="Q47" s="483">
        <v>101.3</v>
      </c>
      <c r="R47" s="483">
        <v>483.4</v>
      </c>
      <c r="S47" s="485">
        <v>68</v>
      </c>
      <c r="T47" s="478"/>
      <c r="U47" s="486">
        <v>444.50000000000006</v>
      </c>
      <c r="V47" s="480"/>
      <c r="W47" s="480"/>
    </row>
    <row r="48" spans="1:23" x14ac:dyDescent="0.35">
      <c r="A48" s="777">
        <v>2020</v>
      </c>
      <c r="B48" s="481">
        <v>44044</v>
      </c>
      <c r="C48" s="482">
        <v>68</v>
      </c>
      <c r="D48" s="483">
        <v>165</v>
      </c>
      <c r="E48" s="483">
        <v>986.8</v>
      </c>
      <c r="F48" s="483">
        <v>90</v>
      </c>
      <c r="G48" s="483">
        <v>0</v>
      </c>
      <c r="H48" s="484">
        <v>1309.8</v>
      </c>
      <c r="I48" s="483">
        <v>465.7</v>
      </c>
      <c r="J48" s="483">
        <v>201.7</v>
      </c>
      <c r="K48" s="483">
        <v>216.1</v>
      </c>
      <c r="L48" s="483">
        <v>0.7</v>
      </c>
      <c r="M48" s="483">
        <v>38.700000000000003</v>
      </c>
      <c r="N48" s="483">
        <v>6.9</v>
      </c>
      <c r="O48" s="483">
        <v>1.6</v>
      </c>
      <c r="P48" s="483">
        <v>199.2</v>
      </c>
      <c r="Q48" s="483">
        <v>90.3</v>
      </c>
      <c r="R48" s="483">
        <v>490.9</v>
      </c>
      <c r="S48" s="485">
        <v>63.6</v>
      </c>
      <c r="T48" s="478"/>
      <c r="U48" s="486">
        <v>426.99999999999994</v>
      </c>
      <c r="V48" s="480"/>
      <c r="W48" s="480"/>
    </row>
    <row r="49" spans="1:23" x14ac:dyDescent="0.35">
      <c r="A49" s="777">
        <v>2020</v>
      </c>
      <c r="B49" s="481">
        <v>44075</v>
      </c>
      <c r="C49" s="482">
        <v>63.6</v>
      </c>
      <c r="D49" s="483">
        <v>165</v>
      </c>
      <c r="E49" s="483">
        <v>905.7</v>
      </c>
      <c r="F49" s="483">
        <v>79.2</v>
      </c>
      <c r="G49" s="483">
        <v>6.3</v>
      </c>
      <c r="H49" s="484">
        <v>1220</v>
      </c>
      <c r="I49" s="483">
        <v>535.9</v>
      </c>
      <c r="J49" s="483">
        <v>218.9</v>
      </c>
      <c r="K49" s="483">
        <v>266.89999999999998</v>
      </c>
      <c r="L49" s="483">
        <v>1</v>
      </c>
      <c r="M49" s="483">
        <v>41</v>
      </c>
      <c r="N49" s="483">
        <v>6.3</v>
      </c>
      <c r="O49" s="483">
        <v>1.8</v>
      </c>
      <c r="P49" s="483">
        <v>230.7</v>
      </c>
      <c r="Q49" s="483">
        <v>79.3</v>
      </c>
      <c r="R49" s="483">
        <v>306.5</v>
      </c>
      <c r="S49" s="485">
        <v>67.599999999999994</v>
      </c>
      <c r="T49" s="478"/>
      <c r="U49" s="486">
        <v>494.9</v>
      </c>
      <c r="V49" s="480"/>
      <c r="W49" s="480"/>
    </row>
    <row r="50" spans="1:23" x14ac:dyDescent="0.35">
      <c r="A50" s="777">
        <v>2020</v>
      </c>
      <c r="B50" s="481">
        <v>44105</v>
      </c>
      <c r="C50" s="482">
        <v>67.599999999999994</v>
      </c>
      <c r="D50" s="483">
        <v>175.6</v>
      </c>
      <c r="E50" s="483">
        <v>910.7</v>
      </c>
      <c r="F50" s="483">
        <v>197</v>
      </c>
      <c r="G50" s="483">
        <v>115.4</v>
      </c>
      <c r="H50" s="484">
        <v>1466.3</v>
      </c>
      <c r="I50" s="483">
        <v>914.3</v>
      </c>
      <c r="J50" s="483">
        <v>227.7</v>
      </c>
      <c r="K50" s="483">
        <v>635.20000000000005</v>
      </c>
      <c r="L50" s="483">
        <v>1.3</v>
      </c>
      <c r="M50" s="483">
        <v>44.1</v>
      </c>
      <c r="N50" s="483">
        <v>4.7</v>
      </c>
      <c r="O50" s="483">
        <v>1.4</v>
      </c>
      <c r="P50" s="483">
        <v>189.6</v>
      </c>
      <c r="Q50" s="483">
        <v>197.7</v>
      </c>
      <c r="R50" s="483">
        <v>93.8</v>
      </c>
      <c r="S50" s="485">
        <v>70.900000000000006</v>
      </c>
      <c r="T50" s="478"/>
      <c r="U50" s="486">
        <v>870.30000000000007</v>
      </c>
      <c r="V50" s="480"/>
      <c r="W50" s="480"/>
    </row>
    <row r="51" spans="1:23" x14ac:dyDescent="0.35">
      <c r="A51" s="777">
        <v>2020</v>
      </c>
      <c r="B51" s="481">
        <v>44136</v>
      </c>
      <c r="C51" s="482">
        <v>70.900000000000006</v>
      </c>
      <c r="D51" s="483">
        <v>176.3</v>
      </c>
      <c r="E51" s="483">
        <v>974.8</v>
      </c>
      <c r="F51" s="483">
        <v>198.1</v>
      </c>
      <c r="G51" s="483">
        <v>348</v>
      </c>
      <c r="H51" s="484">
        <v>1768.1</v>
      </c>
      <c r="I51" s="483">
        <v>1280.8</v>
      </c>
      <c r="J51" s="483">
        <v>229.8</v>
      </c>
      <c r="K51" s="483">
        <v>989.9</v>
      </c>
      <c r="L51" s="483">
        <v>1.5</v>
      </c>
      <c r="M51" s="483">
        <v>54.1</v>
      </c>
      <c r="N51" s="483">
        <v>4.5</v>
      </c>
      <c r="O51" s="483">
        <v>1</v>
      </c>
      <c r="P51" s="483">
        <v>218.3</v>
      </c>
      <c r="Q51" s="483">
        <v>199</v>
      </c>
      <c r="R51" s="483">
        <v>0.1</v>
      </c>
      <c r="S51" s="485">
        <v>70</v>
      </c>
      <c r="T51" s="478"/>
      <c r="U51" s="486">
        <v>1226.7</v>
      </c>
      <c r="V51" s="480"/>
      <c r="W51" s="480"/>
    </row>
    <row r="52" spans="1:23" ht="15" thickBot="1" x14ac:dyDescent="0.4">
      <c r="A52" s="778">
        <v>2020</v>
      </c>
      <c r="B52" s="487">
        <v>44166</v>
      </c>
      <c r="C52" s="488">
        <v>70</v>
      </c>
      <c r="D52" s="489">
        <v>175.5</v>
      </c>
      <c r="E52" s="489">
        <v>900.5</v>
      </c>
      <c r="F52" s="489">
        <v>232.1</v>
      </c>
      <c r="G52" s="489">
        <v>652</v>
      </c>
      <c r="H52" s="490">
        <v>2030.1</v>
      </c>
      <c r="I52" s="489">
        <v>1398.6</v>
      </c>
      <c r="J52" s="489">
        <v>217</v>
      </c>
      <c r="K52" s="489">
        <v>1122.8</v>
      </c>
      <c r="L52" s="489">
        <v>1.8</v>
      </c>
      <c r="M52" s="489">
        <v>50.2</v>
      </c>
      <c r="N52" s="489">
        <v>4.9000000000000004</v>
      </c>
      <c r="O52" s="489">
        <v>1.9</v>
      </c>
      <c r="P52" s="489">
        <v>324.8</v>
      </c>
      <c r="Q52" s="489">
        <v>233.2</v>
      </c>
      <c r="R52" s="489">
        <v>0</v>
      </c>
      <c r="S52" s="491">
        <v>73.400000000000006</v>
      </c>
      <c r="T52" s="478"/>
      <c r="U52" s="492">
        <v>1348.4</v>
      </c>
      <c r="V52" s="480"/>
      <c r="W52" s="480"/>
    </row>
    <row r="53" spans="1:23" x14ac:dyDescent="0.35">
      <c r="A53" s="776">
        <v>2021</v>
      </c>
      <c r="B53" s="473">
        <v>44197</v>
      </c>
      <c r="C53" s="474">
        <v>73.400000000000006</v>
      </c>
      <c r="D53" s="475">
        <v>176</v>
      </c>
      <c r="E53" s="475">
        <v>496.6</v>
      </c>
      <c r="F53" s="475">
        <v>31</v>
      </c>
      <c r="G53" s="475">
        <v>1040.0999999999999</v>
      </c>
      <c r="H53" s="476">
        <v>1817.1</v>
      </c>
      <c r="I53" s="475">
        <v>1583.5</v>
      </c>
      <c r="J53" s="475">
        <v>256.7</v>
      </c>
      <c r="K53" s="475">
        <v>1268.9000000000001</v>
      </c>
      <c r="L53" s="475">
        <v>1.9</v>
      </c>
      <c r="M53" s="475">
        <v>49</v>
      </c>
      <c r="N53" s="475">
        <v>4.3</v>
      </c>
      <c r="O53" s="475">
        <v>2.6</v>
      </c>
      <c r="P53" s="475">
        <v>132.4</v>
      </c>
      <c r="Q53" s="475">
        <v>31</v>
      </c>
      <c r="R53" s="475">
        <v>0</v>
      </c>
      <c r="S53" s="477">
        <v>70.2</v>
      </c>
      <c r="T53" s="478"/>
      <c r="U53" s="479">
        <v>1534.4</v>
      </c>
      <c r="V53" s="480"/>
      <c r="W53" s="480"/>
    </row>
    <row r="54" spans="1:23" x14ac:dyDescent="0.35">
      <c r="A54" s="777">
        <v>2021</v>
      </c>
      <c r="B54" s="481">
        <v>44228</v>
      </c>
      <c r="C54" s="482">
        <v>70.2</v>
      </c>
      <c r="D54" s="483">
        <v>158.1</v>
      </c>
      <c r="E54" s="483">
        <v>760.4</v>
      </c>
      <c r="F54" s="483">
        <v>23</v>
      </c>
      <c r="G54" s="483">
        <v>706.5</v>
      </c>
      <c r="H54" s="484">
        <v>1718.2</v>
      </c>
      <c r="I54" s="483">
        <v>1362.8</v>
      </c>
      <c r="J54" s="483">
        <v>201.4</v>
      </c>
      <c r="K54" s="483">
        <v>1099.3</v>
      </c>
      <c r="L54" s="483">
        <v>1.7</v>
      </c>
      <c r="M54" s="483">
        <v>52.7</v>
      </c>
      <c r="N54" s="483">
        <v>4.5999999999999996</v>
      </c>
      <c r="O54" s="483">
        <v>3.1</v>
      </c>
      <c r="P54" s="483">
        <v>260.5</v>
      </c>
      <c r="Q54" s="483">
        <v>22.9</v>
      </c>
      <c r="R54" s="483">
        <v>0</v>
      </c>
      <c r="S54" s="485">
        <v>72</v>
      </c>
      <c r="T54" s="478"/>
      <c r="U54" s="486">
        <v>1310.0999999999999</v>
      </c>
      <c r="V54" s="480"/>
      <c r="W54" s="480"/>
    </row>
    <row r="55" spans="1:23" x14ac:dyDescent="0.35">
      <c r="A55" s="777">
        <v>2021</v>
      </c>
      <c r="B55" s="481">
        <v>44256</v>
      </c>
      <c r="C55" s="482">
        <v>72</v>
      </c>
      <c r="D55" s="483">
        <v>178.8</v>
      </c>
      <c r="E55" s="483">
        <v>922.2</v>
      </c>
      <c r="F55" s="483">
        <v>24.8</v>
      </c>
      <c r="G55" s="483">
        <v>315.39999999999998</v>
      </c>
      <c r="H55" s="484">
        <v>1513.1</v>
      </c>
      <c r="I55" s="483">
        <v>1267.0999999999999</v>
      </c>
      <c r="J55" s="483">
        <v>211.7</v>
      </c>
      <c r="K55" s="483">
        <v>995.3</v>
      </c>
      <c r="L55" s="483">
        <v>1.9</v>
      </c>
      <c r="M55" s="483">
        <v>57.9</v>
      </c>
      <c r="N55" s="483">
        <v>3.4</v>
      </c>
      <c r="O55" s="483">
        <v>-3.1</v>
      </c>
      <c r="P55" s="483">
        <v>135.69999999999999</v>
      </c>
      <c r="Q55" s="483">
        <v>24.7</v>
      </c>
      <c r="R55" s="483">
        <v>6.1</v>
      </c>
      <c r="S55" s="485">
        <v>74.2</v>
      </c>
      <c r="T55" s="478"/>
      <c r="U55" s="486">
        <v>1209.2000000000003</v>
      </c>
      <c r="V55" s="480"/>
      <c r="W55" s="480"/>
    </row>
    <row r="56" spans="1:23" x14ac:dyDescent="0.35">
      <c r="A56" s="777">
        <v>2021</v>
      </c>
      <c r="B56" s="481">
        <v>44287</v>
      </c>
      <c r="C56" s="482">
        <v>74.2</v>
      </c>
      <c r="D56" s="483">
        <v>163.69999999999999</v>
      </c>
      <c r="E56" s="483">
        <v>982.8</v>
      </c>
      <c r="F56" s="483">
        <v>0</v>
      </c>
      <c r="G56" s="483">
        <v>30.5</v>
      </c>
      <c r="H56" s="484">
        <v>1251.2</v>
      </c>
      <c r="I56" s="483">
        <v>996.3</v>
      </c>
      <c r="J56" s="483">
        <v>184.7</v>
      </c>
      <c r="K56" s="483">
        <v>754.6</v>
      </c>
      <c r="L56" s="483">
        <v>1.7</v>
      </c>
      <c r="M56" s="483">
        <v>51.1</v>
      </c>
      <c r="N56" s="483">
        <v>3.1</v>
      </c>
      <c r="O56" s="483">
        <v>1.1000000000000001</v>
      </c>
      <c r="P56" s="483">
        <v>58</v>
      </c>
      <c r="Q56" s="483">
        <v>0</v>
      </c>
      <c r="R56" s="483">
        <v>125.3</v>
      </c>
      <c r="S56" s="485">
        <v>71.599999999999994</v>
      </c>
      <c r="T56" s="478"/>
      <c r="U56" s="486">
        <v>945.2</v>
      </c>
      <c r="V56" s="480"/>
      <c r="W56" s="480"/>
    </row>
    <row r="57" spans="1:23" x14ac:dyDescent="0.35">
      <c r="A57" s="777">
        <v>2021</v>
      </c>
      <c r="B57" s="481">
        <v>44317</v>
      </c>
      <c r="C57" s="482">
        <v>71.599999999999994</v>
      </c>
      <c r="D57" s="483">
        <v>169.3</v>
      </c>
      <c r="E57" s="483">
        <v>970.5</v>
      </c>
      <c r="F57" s="483">
        <v>0</v>
      </c>
      <c r="G57" s="483">
        <v>0</v>
      </c>
      <c r="H57" s="484">
        <v>1211.3</v>
      </c>
      <c r="I57" s="483">
        <v>674.7</v>
      </c>
      <c r="J57" s="483">
        <v>184.8</v>
      </c>
      <c r="K57" s="483">
        <v>434.7</v>
      </c>
      <c r="L57" s="483">
        <v>0.9</v>
      </c>
      <c r="M57" s="483">
        <v>51.6</v>
      </c>
      <c r="N57" s="483">
        <v>2.4</v>
      </c>
      <c r="O57" s="483">
        <v>0.3</v>
      </c>
      <c r="P57" s="483">
        <v>28.2</v>
      </c>
      <c r="Q57" s="483">
        <v>0</v>
      </c>
      <c r="R57" s="483">
        <v>438.7</v>
      </c>
      <c r="S57" s="485">
        <v>69.7</v>
      </c>
      <c r="T57" s="478"/>
      <c r="U57" s="486">
        <v>623.09999999999991</v>
      </c>
      <c r="V57" s="480"/>
      <c r="W57" s="480"/>
    </row>
    <row r="58" spans="1:23" x14ac:dyDescent="0.35">
      <c r="A58" s="777">
        <v>2021</v>
      </c>
      <c r="B58" s="481">
        <v>44348</v>
      </c>
      <c r="C58" s="482">
        <v>69.7</v>
      </c>
      <c r="D58" s="483">
        <v>158.69999999999999</v>
      </c>
      <c r="E58" s="483">
        <v>899.3</v>
      </c>
      <c r="F58" s="483">
        <v>0</v>
      </c>
      <c r="G58" s="483">
        <v>0</v>
      </c>
      <c r="H58" s="484">
        <v>1127.7</v>
      </c>
      <c r="I58" s="483">
        <v>464.7</v>
      </c>
      <c r="J58" s="483">
        <v>141.9</v>
      </c>
      <c r="K58" s="483">
        <v>269.89999999999998</v>
      </c>
      <c r="L58" s="483">
        <v>0.8</v>
      </c>
      <c r="M58" s="483">
        <v>50.4</v>
      </c>
      <c r="N58" s="483">
        <v>2.4</v>
      </c>
      <c r="O58" s="483">
        <v>-0.6</v>
      </c>
      <c r="P58" s="483">
        <v>41.8</v>
      </c>
      <c r="Q58" s="483">
        <v>0</v>
      </c>
      <c r="R58" s="483">
        <v>551.79999999999995</v>
      </c>
      <c r="S58" s="485">
        <v>69.400000000000006</v>
      </c>
      <c r="T58" s="478"/>
      <c r="U58" s="486">
        <v>414.39999999999992</v>
      </c>
      <c r="V58" s="480"/>
      <c r="W58" s="480"/>
    </row>
    <row r="59" spans="1:23" x14ac:dyDescent="0.35">
      <c r="A59" s="777">
        <v>2021</v>
      </c>
      <c r="B59" s="481">
        <v>44378</v>
      </c>
      <c r="C59" s="482">
        <v>69.400000000000006</v>
      </c>
      <c r="D59" s="483">
        <v>171</v>
      </c>
      <c r="E59" s="483">
        <v>697.7</v>
      </c>
      <c r="F59" s="483">
        <v>0</v>
      </c>
      <c r="G59" s="483">
        <v>0.1</v>
      </c>
      <c r="H59" s="484">
        <v>938.1</v>
      </c>
      <c r="I59" s="483">
        <v>493.5</v>
      </c>
      <c r="J59" s="483">
        <v>203.1</v>
      </c>
      <c r="K59" s="483">
        <v>228.8</v>
      </c>
      <c r="L59" s="483">
        <v>0.5</v>
      </c>
      <c r="M59" s="483">
        <v>57.2</v>
      </c>
      <c r="N59" s="483">
        <v>2.4</v>
      </c>
      <c r="O59" s="483">
        <v>1.4</v>
      </c>
      <c r="P59" s="483">
        <v>20.399999999999999</v>
      </c>
      <c r="Q59" s="483">
        <v>0</v>
      </c>
      <c r="R59" s="483">
        <v>357.5</v>
      </c>
      <c r="S59" s="485">
        <v>66.8</v>
      </c>
      <c r="T59" s="478"/>
      <c r="U59" s="486">
        <v>436.19999999999993</v>
      </c>
      <c r="V59" s="480"/>
      <c r="W59" s="480"/>
    </row>
    <row r="60" spans="1:23" x14ac:dyDescent="0.35">
      <c r="A60" s="777">
        <v>2021</v>
      </c>
      <c r="B60" s="481">
        <v>44409</v>
      </c>
      <c r="C60" s="482">
        <v>66.8</v>
      </c>
      <c r="D60" s="483">
        <v>157.1</v>
      </c>
      <c r="E60" s="483">
        <v>656.9</v>
      </c>
      <c r="F60" s="483">
        <v>0</v>
      </c>
      <c r="G60" s="483">
        <v>0.5</v>
      </c>
      <c r="H60" s="484">
        <v>881.3</v>
      </c>
      <c r="I60" s="483">
        <v>483.6</v>
      </c>
      <c r="J60" s="483">
        <v>205.9</v>
      </c>
      <c r="K60" s="483">
        <v>221.2</v>
      </c>
      <c r="L60" s="483">
        <v>0.8</v>
      </c>
      <c r="M60" s="483">
        <v>52.7</v>
      </c>
      <c r="N60" s="483">
        <v>2.1</v>
      </c>
      <c r="O60" s="483">
        <v>0.8</v>
      </c>
      <c r="P60" s="483">
        <v>9.1999999999999993</v>
      </c>
      <c r="Q60" s="483">
        <v>0</v>
      </c>
      <c r="R60" s="483">
        <v>323.89999999999998</v>
      </c>
      <c r="S60" s="485">
        <v>64.7</v>
      </c>
      <c r="T60" s="478"/>
      <c r="U60" s="486">
        <v>430.80000000000007</v>
      </c>
      <c r="V60" s="480"/>
      <c r="W60" s="480"/>
    </row>
    <row r="61" spans="1:23" x14ac:dyDescent="0.35">
      <c r="A61" s="777">
        <v>2021</v>
      </c>
      <c r="B61" s="481">
        <v>44440</v>
      </c>
      <c r="C61" s="482">
        <v>64.7</v>
      </c>
      <c r="D61" s="483">
        <v>162</v>
      </c>
      <c r="E61" s="483">
        <v>576.6</v>
      </c>
      <c r="F61" s="483">
        <v>0</v>
      </c>
      <c r="G61" s="483">
        <v>1</v>
      </c>
      <c r="H61" s="484">
        <v>804.2</v>
      </c>
      <c r="I61" s="483">
        <v>516.6</v>
      </c>
      <c r="J61" s="483">
        <v>173.9</v>
      </c>
      <c r="K61" s="483">
        <v>280.8</v>
      </c>
      <c r="L61" s="483">
        <v>1</v>
      </c>
      <c r="M61" s="483">
        <v>58.2</v>
      </c>
      <c r="N61" s="483">
        <v>2.7</v>
      </c>
      <c r="O61" s="483">
        <v>0.1</v>
      </c>
      <c r="P61" s="483">
        <v>3.5</v>
      </c>
      <c r="Q61" s="483">
        <v>0</v>
      </c>
      <c r="R61" s="483">
        <v>217.3</v>
      </c>
      <c r="S61" s="485">
        <v>67</v>
      </c>
      <c r="T61" s="478"/>
      <c r="U61" s="486">
        <v>458.50000000000006</v>
      </c>
      <c r="V61" s="480"/>
      <c r="W61" s="480"/>
    </row>
    <row r="62" spans="1:23" x14ac:dyDescent="0.35">
      <c r="A62" s="777">
        <v>2021</v>
      </c>
      <c r="B62" s="481">
        <v>44470</v>
      </c>
      <c r="C62" s="482">
        <v>67</v>
      </c>
      <c r="D62" s="483">
        <v>176.2</v>
      </c>
      <c r="E62" s="483">
        <v>486.7</v>
      </c>
      <c r="F62" s="483">
        <v>0</v>
      </c>
      <c r="G62" s="483">
        <v>402.2</v>
      </c>
      <c r="H62" s="484">
        <v>1132.2</v>
      </c>
      <c r="I62" s="483">
        <v>991.1</v>
      </c>
      <c r="J62" s="483">
        <v>209.3</v>
      </c>
      <c r="K62" s="483">
        <v>715</v>
      </c>
      <c r="L62" s="483">
        <v>1.4</v>
      </c>
      <c r="M62" s="483">
        <v>61.2</v>
      </c>
      <c r="N62" s="483">
        <v>2.2000000000000002</v>
      </c>
      <c r="O62" s="483">
        <v>1.9</v>
      </c>
      <c r="P62" s="483">
        <v>70.7</v>
      </c>
      <c r="Q62" s="483">
        <v>0</v>
      </c>
      <c r="R62" s="483">
        <v>0.1</v>
      </c>
      <c r="S62" s="485">
        <v>70.3</v>
      </c>
      <c r="T62" s="478"/>
      <c r="U62" s="486">
        <v>929.8</v>
      </c>
      <c r="V62" s="480"/>
      <c r="W62" s="480"/>
    </row>
    <row r="63" spans="1:23" x14ac:dyDescent="0.35">
      <c r="A63" s="777">
        <v>2021</v>
      </c>
      <c r="B63" s="481">
        <v>44501</v>
      </c>
      <c r="C63" s="482">
        <v>70.3</v>
      </c>
      <c r="D63" s="483">
        <v>169.6</v>
      </c>
      <c r="E63" s="483">
        <v>435.4</v>
      </c>
      <c r="F63" s="483">
        <v>0</v>
      </c>
      <c r="G63" s="483">
        <v>715.9</v>
      </c>
      <c r="H63" s="484">
        <v>1391.1</v>
      </c>
      <c r="I63" s="483">
        <v>1291.4000000000001</v>
      </c>
      <c r="J63" s="483">
        <v>246.5</v>
      </c>
      <c r="K63" s="483">
        <v>984.2</v>
      </c>
      <c r="L63" s="483">
        <v>1.6</v>
      </c>
      <c r="M63" s="483">
        <v>56.7</v>
      </c>
      <c r="N63" s="483">
        <v>2.4</v>
      </c>
      <c r="O63" s="483">
        <v>0</v>
      </c>
      <c r="P63" s="483">
        <v>27.5</v>
      </c>
      <c r="Q63" s="483">
        <v>0</v>
      </c>
      <c r="R63" s="483">
        <v>0</v>
      </c>
      <c r="S63" s="485">
        <v>72.3</v>
      </c>
      <c r="T63" s="478"/>
      <c r="U63" s="486">
        <v>1234.7</v>
      </c>
      <c r="V63" s="480"/>
      <c r="W63" s="480"/>
    </row>
    <row r="64" spans="1:23" ht="15" thickBot="1" x14ac:dyDescent="0.4">
      <c r="A64" s="778">
        <v>2021</v>
      </c>
      <c r="B64" s="487">
        <v>44531</v>
      </c>
      <c r="C64" s="488">
        <v>72.3</v>
      </c>
      <c r="D64" s="489">
        <v>159.4</v>
      </c>
      <c r="E64" s="489">
        <v>482.3</v>
      </c>
      <c r="F64" s="489">
        <v>0</v>
      </c>
      <c r="G64" s="489">
        <v>1052</v>
      </c>
      <c r="H64" s="490">
        <v>1766</v>
      </c>
      <c r="I64" s="489">
        <v>1589.5</v>
      </c>
      <c r="J64" s="489">
        <v>255.9</v>
      </c>
      <c r="K64" s="489">
        <v>1277.2</v>
      </c>
      <c r="L64" s="489">
        <v>1.5</v>
      </c>
      <c r="M64" s="489">
        <v>52.5</v>
      </c>
      <c r="N64" s="489">
        <v>2.4</v>
      </c>
      <c r="O64" s="489">
        <v>-0.1</v>
      </c>
      <c r="P64" s="489">
        <v>104.1</v>
      </c>
      <c r="Q64" s="489">
        <v>0</v>
      </c>
      <c r="R64" s="489">
        <v>0</v>
      </c>
      <c r="S64" s="491">
        <v>72.5</v>
      </c>
      <c r="T64" s="478"/>
      <c r="U64" s="492">
        <v>1536.9000000000003</v>
      </c>
      <c r="V64" s="480"/>
      <c r="W64" s="480"/>
    </row>
    <row r="65" spans="1:23" x14ac:dyDescent="0.35">
      <c r="A65" s="776">
        <v>2022</v>
      </c>
      <c r="B65" s="473">
        <v>44562</v>
      </c>
      <c r="C65" s="474">
        <v>72.5</v>
      </c>
      <c r="D65" s="475">
        <v>192.8</v>
      </c>
      <c r="E65" s="475">
        <v>765.6</v>
      </c>
      <c r="F65" s="475">
        <v>0</v>
      </c>
      <c r="G65" s="475">
        <v>1123.8</v>
      </c>
      <c r="H65" s="476">
        <v>2154.6</v>
      </c>
      <c r="I65" s="475">
        <v>1667.5</v>
      </c>
      <c r="J65" s="475">
        <v>250.2</v>
      </c>
      <c r="K65" s="475">
        <v>1334.4</v>
      </c>
      <c r="L65" s="475">
        <v>1.6</v>
      </c>
      <c r="M65" s="475">
        <v>78.7</v>
      </c>
      <c r="N65" s="475">
        <v>3.5</v>
      </c>
      <c r="O65" s="475">
        <v>-1</v>
      </c>
      <c r="P65" s="475">
        <v>413.2</v>
      </c>
      <c r="Q65" s="475">
        <v>0</v>
      </c>
      <c r="R65" s="475">
        <v>0</v>
      </c>
      <c r="S65" s="477">
        <v>74</v>
      </c>
      <c r="T65" s="478"/>
      <c r="U65" s="479">
        <v>1588.7</v>
      </c>
      <c r="V65" s="480"/>
      <c r="W65" s="480"/>
    </row>
    <row r="66" spans="1:23" x14ac:dyDescent="0.35">
      <c r="A66" s="777">
        <v>2022</v>
      </c>
      <c r="B66" s="481">
        <v>44593</v>
      </c>
      <c r="C66" s="482">
        <v>74</v>
      </c>
      <c r="D66" s="483">
        <v>171.8</v>
      </c>
      <c r="E66" s="483">
        <v>753.9</v>
      </c>
      <c r="F66" s="483">
        <v>0</v>
      </c>
      <c r="G66" s="483">
        <v>635.5</v>
      </c>
      <c r="H66" s="484">
        <v>1635.3</v>
      </c>
      <c r="I66" s="483">
        <v>1303.8</v>
      </c>
      <c r="J66" s="483">
        <v>218.1</v>
      </c>
      <c r="K66" s="483">
        <v>1009.5</v>
      </c>
      <c r="L66" s="483">
        <v>1.5</v>
      </c>
      <c r="M66" s="483">
        <v>70.400000000000006</v>
      </c>
      <c r="N66" s="483">
        <v>2.9</v>
      </c>
      <c r="O66" s="483">
        <v>1.5</v>
      </c>
      <c r="P66" s="483">
        <v>261.5</v>
      </c>
      <c r="Q66" s="483">
        <v>0</v>
      </c>
      <c r="R66" s="483">
        <v>0</v>
      </c>
      <c r="S66" s="485">
        <v>70</v>
      </c>
      <c r="T66" s="478"/>
      <c r="U66" s="486">
        <v>1233.5</v>
      </c>
      <c r="V66" s="480"/>
      <c r="W66" s="480"/>
    </row>
    <row r="67" spans="1:23" x14ac:dyDescent="0.35">
      <c r="A67" s="777">
        <v>2022</v>
      </c>
      <c r="B67" s="481">
        <v>44621</v>
      </c>
      <c r="C67" s="482">
        <v>70</v>
      </c>
      <c r="D67" s="483">
        <v>195.8</v>
      </c>
      <c r="E67" s="483">
        <v>1002.4</v>
      </c>
      <c r="F67" s="483">
        <v>0</v>
      </c>
      <c r="G67" s="483">
        <v>303</v>
      </c>
      <c r="H67" s="484">
        <v>1571.2</v>
      </c>
      <c r="I67" s="483">
        <v>1279.0999999999999</v>
      </c>
      <c r="J67" s="483">
        <v>169.7</v>
      </c>
      <c r="K67" s="483">
        <v>1025</v>
      </c>
      <c r="L67" s="483">
        <v>1.5</v>
      </c>
      <c r="M67" s="483">
        <v>78.8</v>
      </c>
      <c r="N67" s="483">
        <v>2.9</v>
      </c>
      <c r="O67" s="483">
        <v>1.1000000000000001</v>
      </c>
      <c r="P67" s="483">
        <v>191.6</v>
      </c>
      <c r="Q67" s="483">
        <v>0</v>
      </c>
      <c r="R67" s="483">
        <v>29.1</v>
      </c>
      <c r="S67" s="485">
        <v>71.400000000000006</v>
      </c>
      <c r="T67" s="478"/>
      <c r="U67" s="486">
        <v>1200.2</v>
      </c>
      <c r="V67" s="480"/>
      <c r="W67" s="480"/>
    </row>
    <row r="68" spans="1:23" x14ac:dyDescent="0.35">
      <c r="A68" s="777">
        <v>2022</v>
      </c>
      <c r="B68" s="481">
        <v>44652</v>
      </c>
      <c r="C68" s="482">
        <v>71.400000000000006</v>
      </c>
      <c r="D68" s="483">
        <v>179.4</v>
      </c>
      <c r="E68" s="483">
        <v>894.1</v>
      </c>
      <c r="F68" s="483">
        <v>0</v>
      </c>
      <c r="G68" s="483">
        <v>53.6</v>
      </c>
      <c r="H68" s="484">
        <v>1198.5999999999999</v>
      </c>
      <c r="I68" s="483">
        <v>906.5</v>
      </c>
      <c r="J68" s="483">
        <v>158.5</v>
      </c>
      <c r="K68" s="483">
        <v>672.2</v>
      </c>
      <c r="L68" s="483">
        <v>1.4</v>
      </c>
      <c r="M68" s="483">
        <v>71</v>
      </c>
      <c r="N68" s="483">
        <v>2.8</v>
      </c>
      <c r="O68" s="483">
        <v>0.7</v>
      </c>
      <c r="P68" s="483">
        <v>101.7</v>
      </c>
      <c r="Q68" s="483">
        <v>0</v>
      </c>
      <c r="R68" s="483">
        <v>117</v>
      </c>
      <c r="S68" s="485">
        <v>73.3</v>
      </c>
      <c r="T68" s="478"/>
      <c r="U68" s="486">
        <v>835.6</v>
      </c>
      <c r="V68" s="480"/>
      <c r="W68" s="480"/>
    </row>
    <row r="69" spans="1:23" x14ac:dyDescent="0.35">
      <c r="A69" s="777">
        <v>2022</v>
      </c>
      <c r="B69" s="481">
        <v>44682</v>
      </c>
      <c r="C69" s="482">
        <v>73.3</v>
      </c>
      <c r="D69" s="483">
        <v>195.6</v>
      </c>
      <c r="E69" s="483">
        <v>1029.5</v>
      </c>
      <c r="F69" s="483">
        <v>0</v>
      </c>
      <c r="G69" s="483">
        <v>1.9</v>
      </c>
      <c r="H69" s="484">
        <v>1300.4000000000001</v>
      </c>
      <c r="I69" s="483">
        <v>503.6</v>
      </c>
      <c r="J69" s="483">
        <v>133.80000000000001</v>
      </c>
      <c r="K69" s="483">
        <v>283.7</v>
      </c>
      <c r="L69" s="483">
        <v>0.9</v>
      </c>
      <c r="M69" s="483">
        <v>82.1</v>
      </c>
      <c r="N69" s="483">
        <v>2.6</v>
      </c>
      <c r="O69" s="483">
        <v>0.5</v>
      </c>
      <c r="P69" s="483">
        <v>72.599999999999994</v>
      </c>
      <c r="Q69" s="483">
        <v>0</v>
      </c>
      <c r="R69" s="483">
        <v>653.9</v>
      </c>
      <c r="S69" s="485">
        <v>70.3</v>
      </c>
      <c r="T69" s="478"/>
      <c r="U69" s="486">
        <v>421.5</v>
      </c>
      <c r="V69" s="480"/>
      <c r="W69" s="480"/>
    </row>
    <row r="70" spans="1:23" x14ac:dyDescent="0.35">
      <c r="A70" s="777">
        <v>2022</v>
      </c>
      <c r="B70" s="481">
        <v>44713</v>
      </c>
      <c r="C70" s="482">
        <v>70.3</v>
      </c>
      <c r="D70" s="483">
        <v>194.4</v>
      </c>
      <c r="E70" s="483">
        <v>900.5</v>
      </c>
      <c r="F70" s="483">
        <v>0</v>
      </c>
      <c r="G70" s="483">
        <v>2.5</v>
      </c>
      <c r="H70" s="484">
        <v>1167.5999999999999</v>
      </c>
      <c r="I70" s="483">
        <v>454.9</v>
      </c>
      <c r="J70" s="483">
        <v>138.4</v>
      </c>
      <c r="K70" s="483">
        <v>228.4</v>
      </c>
      <c r="L70" s="483">
        <v>0.9</v>
      </c>
      <c r="M70" s="483">
        <v>84</v>
      </c>
      <c r="N70" s="483">
        <v>2.4</v>
      </c>
      <c r="O70" s="483">
        <v>0.8</v>
      </c>
      <c r="P70" s="483">
        <v>9.6999999999999993</v>
      </c>
      <c r="Q70" s="483">
        <v>0</v>
      </c>
      <c r="R70" s="483">
        <v>632.79999999999995</v>
      </c>
      <c r="S70" s="485">
        <v>70.2</v>
      </c>
      <c r="T70" s="478"/>
      <c r="U70" s="486">
        <v>370.9</v>
      </c>
      <c r="V70" s="480"/>
      <c r="W70" s="480"/>
    </row>
    <row r="71" spans="1:23" x14ac:dyDescent="0.35">
      <c r="A71" s="777">
        <v>2022</v>
      </c>
      <c r="B71" s="481">
        <v>44743</v>
      </c>
      <c r="C71" s="482">
        <v>70.2</v>
      </c>
      <c r="D71" s="483">
        <v>208.3</v>
      </c>
      <c r="E71" s="483">
        <v>994.3</v>
      </c>
      <c r="F71" s="483">
        <v>0</v>
      </c>
      <c r="G71" s="483">
        <v>1.2</v>
      </c>
      <c r="H71" s="484">
        <v>1274.0999999999999</v>
      </c>
      <c r="I71" s="483">
        <v>478.6</v>
      </c>
      <c r="J71" s="483">
        <v>180.1</v>
      </c>
      <c r="K71" s="483">
        <v>203.2</v>
      </c>
      <c r="L71" s="483">
        <v>0.8</v>
      </c>
      <c r="M71" s="483">
        <v>92.2</v>
      </c>
      <c r="N71" s="483">
        <v>1.6</v>
      </c>
      <c r="O71" s="483">
        <v>0.8</v>
      </c>
      <c r="P71" s="483">
        <v>0.6</v>
      </c>
      <c r="Q71" s="483">
        <v>0</v>
      </c>
      <c r="R71" s="483">
        <v>725.2</v>
      </c>
      <c r="S71" s="485">
        <v>69.7</v>
      </c>
      <c r="T71" s="478"/>
      <c r="U71" s="486">
        <v>386.5</v>
      </c>
      <c r="V71" s="480"/>
      <c r="W71" s="480"/>
    </row>
    <row r="72" spans="1:23" x14ac:dyDescent="0.35">
      <c r="A72" s="777">
        <v>2022</v>
      </c>
      <c r="B72" s="481">
        <v>44774</v>
      </c>
      <c r="C72" s="482">
        <v>69.7</v>
      </c>
      <c r="D72" s="483">
        <v>223.2</v>
      </c>
      <c r="E72" s="483">
        <v>1055.9000000000001</v>
      </c>
      <c r="F72" s="483">
        <v>0</v>
      </c>
      <c r="G72" s="483">
        <v>2.1</v>
      </c>
      <c r="H72" s="484">
        <v>1350.9</v>
      </c>
      <c r="I72" s="483">
        <v>433.6</v>
      </c>
      <c r="J72" s="483">
        <v>135.19999999999999</v>
      </c>
      <c r="K72" s="483">
        <v>197.7</v>
      </c>
      <c r="L72" s="483">
        <v>1</v>
      </c>
      <c r="M72" s="483">
        <v>98.5</v>
      </c>
      <c r="N72" s="483">
        <v>0.8</v>
      </c>
      <c r="O72" s="483">
        <v>0.4</v>
      </c>
      <c r="P72" s="483">
        <v>46.9</v>
      </c>
      <c r="Q72" s="483">
        <v>0</v>
      </c>
      <c r="R72" s="483">
        <v>801.1</v>
      </c>
      <c r="S72" s="485">
        <v>69.3</v>
      </c>
      <c r="T72" s="478"/>
      <c r="U72" s="486">
        <v>335.09999999999997</v>
      </c>
      <c r="V72" s="480"/>
      <c r="W72" s="480"/>
    </row>
    <row r="73" spans="1:23" x14ac:dyDescent="0.35">
      <c r="A73" s="777">
        <v>2022</v>
      </c>
      <c r="B73" s="481">
        <v>44805</v>
      </c>
      <c r="C73" s="482">
        <v>69.3</v>
      </c>
      <c r="D73" s="483">
        <v>208.8</v>
      </c>
      <c r="E73" s="483">
        <v>1005.8</v>
      </c>
      <c r="F73" s="483">
        <v>0</v>
      </c>
      <c r="G73" s="483">
        <v>17.899999999999999</v>
      </c>
      <c r="H73" s="484">
        <v>1301.9000000000001</v>
      </c>
      <c r="I73" s="483">
        <v>506.7</v>
      </c>
      <c r="J73" s="483">
        <v>140.69999999999999</v>
      </c>
      <c r="K73" s="483">
        <v>272.7</v>
      </c>
      <c r="L73" s="483">
        <v>1</v>
      </c>
      <c r="M73" s="483">
        <v>89.4</v>
      </c>
      <c r="N73" s="483">
        <v>1.2</v>
      </c>
      <c r="O73" s="483">
        <v>1.7</v>
      </c>
      <c r="P73" s="483">
        <v>9.9</v>
      </c>
      <c r="Q73" s="483">
        <v>0</v>
      </c>
      <c r="R73" s="483">
        <v>713.6</v>
      </c>
      <c r="S73" s="485">
        <v>71.599999999999994</v>
      </c>
      <c r="T73" s="478"/>
      <c r="U73" s="486">
        <v>417.29999999999995</v>
      </c>
      <c r="V73" s="480"/>
      <c r="W73" s="480"/>
    </row>
    <row r="74" spans="1:23" x14ac:dyDescent="0.35">
      <c r="A74" s="777">
        <v>2022</v>
      </c>
      <c r="B74" s="481">
        <v>44835</v>
      </c>
      <c r="C74" s="482">
        <v>71.599999999999994</v>
      </c>
      <c r="D74" s="483">
        <v>222.8</v>
      </c>
      <c r="E74" s="483">
        <v>1201.4000000000001</v>
      </c>
      <c r="F74" s="483">
        <v>0</v>
      </c>
      <c r="G74" s="483">
        <v>13.3</v>
      </c>
      <c r="H74" s="484">
        <v>1509</v>
      </c>
      <c r="I74" s="483">
        <v>639.4</v>
      </c>
      <c r="J74" s="483">
        <v>119.8</v>
      </c>
      <c r="K74" s="483">
        <v>418.3</v>
      </c>
      <c r="L74" s="483">
        <v>0.9</v>
      </c>
      <c r="M74" s="483">
        <v>97.7</v>
      </c>
      <c r="N74" s="483">
        <v>3</v>
      </c>
      <c r="O74" s="483">
        <v>-0.2</v>
      </c>
      <c r="P74" s="483">
        <v>28.6</v>
      </c>
      <c r="Q74" s="483">
        <v>0</v>
      </c>
      <c r="R74" s="483">
        <v>769.1</v>
      </c>
      <c r="S74" s="485">
        <v>71.900000000000006</v>
      </c>
      <c r="T74" s="478"/>
      <c r="U74" s="486">
        <v>541.79999999999995</v>
      </c>
      <c r="V74" s="480"/>
      <c r="W74" s="480"/>
    </row>
    <row r="75" spans="1:23" x14ac:dyDescent="0.35">
      <c r="A75" s="777">
        <v>2022</v>
      </c>
      <c r="B75" s="481">
        <v>44866</v>
      </c>
      <c r="C75" s="482">
        <v>71.900000000000006</v>
      </c>
      <c r="D75" s="483">
        <v>223.8</v>
      </c>
      <c r="E75" s="483">
        <v>687.7</v>
      </c>
      <c r="F75" s="483">
        <v>0</v>
      </c>
      <c r="G75" s="483">
        <v>344.9</v>
      </c>
      <c r="H75" s="484">
        <v>1328.3</v>
      </c>
      <c r="I75" s="483">
        <v>1012</v>
      </c>
      <c r="J75" s="483">
        <v>179.5</v>
      </c>
      <c r="K75" s="483">
        <v>724.4</v>
      </c>
      <c r="L75" s="483">
        <v>1.2</v>
      </c>
      <c r="M75" s="483">
        <v>104.3</v>
      </c>
      <c r="N75" s="483">
        <v>1.9</v>
      </c>
      <c r="O75" s="483">
        <v>0.7</v>
      </c>
      <c r="P75" s="483">
        <v>130.30000000000001</v>
      </c>
      <c r="Q75" s="483">
        <v>0</v>
      </c>
      <c r="R75" s="483">
        <v>116.3</v>
      </c>
      <c r="S75" s="485">
        <v>69.8</v>
      </c>
      <c r="T75" s="478"/>
      <c r="U75" s="486">
        <v>907.7</v>
      </c>
      <c r="V75" s="480"/>
      <c r="W75" s="480"/>
    </row>
    <row r="76" spans="1:23" ht="15" thickBot="1" x14ac:dyDescent="0.4">
      <c r="A76" s="778">
        <v>2022</v>
      </c>
      <c r="B76" s="487">
        <v>44896</v>
      </c>
      <c r="C76" s="488">
        <v>69.8</v>
      </c>
      <c r="D76" s="489">
        <v>247.4</v>
      </c>
      <c r="E76" s="489">
        <v>600.9</v>
      </c>
      <c r="F76" s="489">
        <v>0</v>
      </c>
      <c r="G76" s="489">
        <v>750.5</v>
      </c>
      <c r="H76" s="490">
        <v>1668.6</v>
      </c>
      <c r="I76" s="489">
        <v>1284.4000000000001</v>
      </c>
      <c r="J76" s="489">
        <v>185.2</v>
      </c>
      <c r="K76" s="489">
        <v>978.8</v>
      </c>
      <c r="L76" s="489">
        <v>1.4</v>
      </c>
      <c r="M76" s="489">
        <v>116.6</v>
      </c>
      <c r="N76" s="489">
        <v>2.1</v>
      </c>
      <c r="O76" s="489">
        <v>0.2</v>
      </c>
      <c r="P76" s="489">
        <v>311.60000000000002</v>
      </c>
      <c r="Q76" s="489">
        <v>0</v>
      </c>
      <c r="R76" s="489">
        <v>0.1</v>
      </c>
      <c r="S76" s="491">
        <v>72.599999999999994</v>
      </c>
      <c r="T76" s="478"/>
      <c r="U76" s="492">
        <v>1167.7</v>
      </c>
      <c r="V76" s="480"/>
      <c r="W76" s="480"/>
    </row>
    <row r="77" spans="1:23" ht="15" thickBot="1" x14ac:dyDescent="0.4">
      <c r="A77" s="493"/>
      <c r="B77" s="494"/>
      <c r="C77" s="495"/>
      <c r="D77" s="495"/>
      <c r="E77" s="495"/>
      <c r="F77" s="495"/>
      <c r="G77" s="495"/>
      <c r="H77" s="496"/>
      <c r="I77" s="495"/>
      <c r="J77" s="495"/>
      <c r="K77" s="495"/>
      <c r="L77" s="495"/>
      <c r="M77" s="495"/>
      <c r="N77" s="495"/>
      <c r="O77" s="495"/>
      <c r="P77" s="495"/>
      <c r="Q77" s="495"/>
      <c r="R77" s="495"/>
      <c r="S77" s="495"/>
      <c r="U77" s="497"/>
    </row>
    <row r="78" spans="1:23" ht="145" x14ac:dyDescent="0.35">
      <c r="A78" s="779" t="s">
        <v>837</v>
      </c>
      <c r="B78" s="780"/>
      <c r="C78" s="470" t="s">
        <v>821</v>
      </c>
      <c r="D78" s="470" t="s">
        <v>822</v>
      </c>
      <c r="E78" s="470" t="s">
        <v>823</v>
      </c>
      <c r="F78" s="470" t="s">
        <v>824</v>
      </c>
      <c r="G78" s="470" t="s">
        <v>825</v>
      </c>
      <c r="H78" s="470" t="s">
        <v>826</v>
      </c>
      <c r="I78" s="470" t="s">
        <v>827</v>
      </c>
      <c r="J78" s="198" t="s">
        <v>828</v>
      </c>
      <c r="K78" s="198" t="s">
        <v>502</v>
      </c>
      <c r="L78" s="198" t="s">
        <v>503</v>
      </c>
      <c r="M78" s="471" t="s">
        <v>829</v>
      </c>
      <c r="N78" s="471" t="s">
        <v>830</v>
      </c>
      <c r="O78" s="471" t="s">
        <v>831</v>
      </c>
      <c r="P78" s="470" t="s">
        <v>832</v>
      </c>
      <c r="Q78" s="470" t="s">
        <v>833</v>
      </c>
      <c r="R78" s="470" t="s">
        <v>834</v>
      </c>
      <c r="S78" s="470" t="s">
        <v>835</v>
      </c>
      <c r="T78" s="472"/>
      <c r="U78" s="498" t="s">
        <v>836</v>
      </c>
    </row>
    <row r="79" spans="1:23" x14ac:dyDescent="0.35">
      <c r="A79" s="774">
        <v>2006</v>
      </c>
      <c r="B79" s="775"/>
      <c r="C79" s="499">
        <v>50.8</v>
      </c>
      <c r="D79" s="499">
        <v>2825.2</v>
      </c>
      <c r="E79" s="499">
        <v>11423.8</v>
      </c>
      <c r="F79" s="499">
        <v>2386.2000000000003</v>
      </c>
      <c r="G79" s="499">
        <v>2655.7000000000003</v>
      </c>
      <c r="H79" s="484">
        <v>19341.7</v>
      </c>
      <c r="I79" s="499">
        <v>13924.7</v>
      </c>
      <c r="J79" s="499">
        <v>3363.7000000000003</v>
      </c>
      <c r="K79" s="499">
        <v>10309.1</v>
      </c>
      <c r="L79" s="499">
        <v>0</v>
      </c>
      <c r="M79" s="499">
        <v>91.7</v>
      </c>
      <c r="N79" s="499">
        <v>113.19999999999999</v>
      </c>
      <c r="O79" s="499">
        <v>29.099999999999998</v>
      </c>
      <c r="P79" s="499">
        <v>5.4</v>
      </c>
      <c r="Q79" s="499">
        <v>2386.2000000000003</v>
      </c>
      <c r="R79" s="499">
        <v>2977.7000000000003</v>
      </c>
      <c r="S79" s="500">
        <v>47.9</v>
      </c>
      <c r="T79" s="501"/>
      <c r="U79" s="502">
        <v>13815.100000000002</v>
      </c>
      <c r="V79" s="480"/>
      <c r="W79" s="480"/>
    </row>
    <row r="80" spans="1:23" x14ac:dyDescent="0.35">
      <c r="A80" s="774">
        <v>2007</v>
      </c>
      <c r="B80" s="775"/>
      <c r="C80" s="499">
        <v>47.9</v>
      </c>
      <c r="D80" s="499">
        <v>2571.1999999999998</v>
      </c>
      <c r="E80" s="499">
        <v>10496.4</v>
      </c>
      <c r="F80" s="499">
        <v>2403.7000000000003</v>
      </c>
      <c r="G80" s="499">
        <v>2244.6000000000004</v>
      </c>
      <c r="H80" s="484">
        <v>17763.800000000003</v>
      </c>
      <c r="I80" s="499">
        <v>13482.600000000002</v>
      </c>
      <c r="J80" s="499">
        <v>3829.3</v>
      </c>
      <c r="K80" s="499">
        <v>9226.6</v>
      </c>
      <c r="L80" s="499">
        <v>0</v>
      </c>
      <c r="M80" s="499">
        <v>288.89999999999998</v>
      </c>
      <c r="N80" s="499">
        <v>94</v>
      </c>
      <c r="O80" s="499">
        <v>25.700000000000003</v>
      </c>
      <c r="P80" s="499">
        <v>20.9</v>
      </c>
      <c r="Q80" s="499">
        <v>2403.7000000000003</v>
      </c>
      <c r="R80" s="499">
        <v>1808.0000000000002</v>
      </c>
      <c r="S80" s="500">
        <v>48.7</v>
      </c>
      <c r="T80" s="501"/>
      <c r="U80" s="502">
        <v>13175.600000000002</v>
      </c>
      <c r="V80" s="480"/>
      <c r="W80" s="480"/>
    </row>
    <row r="81" spans="1:23" x14ac:dyDescent="0.35">
      <c r="A81" s="774">
        <v>2008</v>
      </c>
      <c r="B81" s="775"/>
      <c r="C81" s="499">
        <v>48.7</v>
      </c>
      <c r="D81" s="499">
        <v>2608.1000000000004</v>
      </c>
      <c r="E81" s="499">
        <v>11403.099999999999</v>
      </c>
      <c r="F81" s="499">
        <v>2427.3000000000002</v>
      </c>
      <c r="G81" s="499">
        <v>1752.7000000000003</v>
      </c>
      <c r="H81" s="484">
        <v>18239.899999999998</v>
      </c>
      <c r="I81" s="499">
        <v>13428.6</v>
      </c>
      <c r="J81" s="499">
        <v>3535.3999999999996</v>
      </c>
      <c r="K81" s="499">
        <v>9228.2999999999975</v>
      </c>
      <c r="L81" s="499">
        <v>0</v>
      </c>
      <c r="M81" s="499">
        <v>517.09999999999991</v>
      </c>
      <c r="N81" s="499">
        <v>111</v>
      </c>
      <c r="O81" s="499">
        <v>16.5</v>
      </c>
      <c r="P81" s="499">
        <v>23.2</v>
      </c>
      <c r="Q81" s="499">
        <v>2427.3000000000002</v>
      </c>
      <c r="R81" s="499">
        <v>2307.8000000000002</v>
      </c>
      <c r="S81" s="500">
        <v>52.9</v>
      </c>
      <c r="T81" s="501"/>
      <c r="U81" s="502">
        <v>12891.199999999997</v>
      </c>
      <c r="V81" s="480"/>
      <c r="W81" s="480"/>
    </row>
    <row r="82" spans="1:23" x14ac:dyDescent="0.35">
      <c r="A82" s="774">
        <v>2009</v>
      </c>
      <c r="B82" s="775"/>
      <c r="C82" s="499">
        <v>52.9</v>
      </c>
      <c r="D82" s="499">
        <v>3090.6000000000004</v>
      </c>
      <c r="E82" s="499">
        <v>9635.3000000000011</v>
      </c>
      <c r="F82" s="499">
        <v>1682.8</v>
      </c>
      <c r="G82" s="499">
        <v>2888.6</v>
      </c>
      <c r="H82" s="484">
        <v>17350.2</v>
      </c>
      <c r="I82" s="499">
        <v>11646.1</v>
      </c>
      <c r="J82" s="499">
        <v>2613.8000000000002</v>
      </c>
      <c r="K82" s="499">
        <v>8405.1</v>
      </c>
      <c r="L82" s="499">
        <v>0</v>
      </c>
      <c r="M82" s="499">
        <v>525.29999999999995</v>
      </c>
      <c r="N82" s="499">
        <v>75.899999999999991</v>
      </c>
      <c r="O82" s="499">
        <v>5.9999999999999973</v>
      </c>
      <c r="P82" s="499">
        <v>85.7</v>
      </c>
      <c r="Q82" s="499">
        <v>1682.8</v>
      </c>
      <c r="R82" s="499">
        <v>3873.6</v>
      </c>
      <c r="S82" s="500">
        <v>61.7</v>
      </c>
      <c r="T82" s="501"/>
      <c r="U82" s="502">
        <v>11100.800000000001</v>
      </c>
      <c r="V82" s="480"/>
      <c r="W82" s="480"/>
    </row>
    <row r="83" spans="1:23" x14ac:dyDescent="0.35">
      <c r="A83" s="774">
        <v>2010</v>
      </c>
      <c r="B83" s="775"/>
      <c r="C83" s="499">
        <v>61.7</v>
      </c>
      <c r="D83" s="499">
        <v>2938.1</v>
      </c>
      <c r="E83" s="499">
        <v>9635.2999999999993</v>
      </c>
      <c r="F83" s="499">
        <v>1974.6000000000001</v>
      </c>
      <c r="G83" s="499">
        <v>2161.3000000000002</v>
      </c>
      <c r="H83" s="484">
        <v>16771</v>
      </c>
      <c r="I83" s="499">
        <v>12481.8</v>
      </c>
      <c r="J83" s="499">
        <v>2910.4</v>
      </c>
      <c r="K83" s="499">
        <v>8908.9000000000015</v>
      </c>
      <c r="L83" s="499">
        <v>0</v>
      </c>
      <c r="M83" s="499">
        <v>596</v>
      </c>
      <c r="N83" s="499">
        <v>67.3</v>
      </c>
      <c r="O83" s="499">
        <v>4.4000000000000012</v>
      </c>
      <c r="P83" s="499">
        <v>227.3</v>
      </c>
      <c r="Q83" s="499">
        <v>1974.2000000000003</v>
      </c>
      <c r="R83" s="499">
        <v>2001.7</v>
      </c>
      <c r="S83" s="500">
        <v>69.5</v>
      </c>
      <c r="T83" s="501"/>
      <c r="U83" s="502">
        <v>11891</v>
      </c>
      <c r="V83" s="480"/>
      <c r="W83" s="480"/>
    </row>
    <row r="84" spans="1:23" x14ac:dyDescent="0.35">
      <c r="A84" s="774">
        <v>2011</v>
      </c>
      <c r="B84" s="775"/>
      <c r="C84" s="499">
        <v>69.5</v>
      </c>
      <c r="D84" s="499">
        <v>3099.6000000000004</v>
      </c>
      <c r="E84" s="499">
        <v>8019.8</v>
      </c>
      <c r="F84" s="499">
        <v>2194</v>
      </c>
      <c r="G84" s="499">
        <v>3264.2000000000003</v>
      </c>
      <c r="H84" s="484">
        <v>16647.100000000002</v>
      </c>
      <c r="I84" s="499">
        <v>11884</v>
      </c>
      <c r="J84" s="499">
        <v>3067.2999999999997</v>
      </c>
      <c r="K84" s="499">
        <v>7944.7999999999984</v>
      </c>
      <c r="L84" s="499">
        <v>0</v>
      </c>
      <c r="M84" s="499">
        <v>813.4</v>
      </c>
      <c r="N84" s="499">
        <v>58.9</v>
      </c>
      <c r="O84" s="499">
        <v>6.6999999999999975</v>
      </c>
      <c r="P84" s="499">
        <v>566.69999999999993</v>
      </c>
      <c r="Q84" s="499">
        <v>2194.6</v>
      </c>
      <c r="R84" s="499">
        <v>1926.9</v>
      </c>
      <c r="S84" s="500">
        <v>68.8</v>
      </c>
      <c r="T84" s="501"/>
      <c r="U84" s="502">
        <v>11077.699999999999</v>
      </c>
      <c r="V84" s="480"/>
      <c r="W84" s="480"/>
    </row>
    <row r="85" spans="1:23" x14ac:dyDescent="0.35">
      <c r="A85" s="774">
        <v>2012</v>
      </c>
      <c r="B85" s="775"/>
      <c r="C85" s="499">
        <v>68.8</v>
      </c>
      <c r="D85" s="499">
        <v>2798.7</v>
      </c>
      <c r="E85" s="499">
        <v>8173.1</v>
      </c>
      <c r="F85" s="499">
        <v>2002.3000000000002</v>
      </c>
      <c r="G85" s="499">
        <v>2588.3999999999996</v>
      </c>
      <c r="H85" s="484">
        <v>15631.300000000001</v>
      </c>
      <c r="I85" s="499">
        <v>10769.2</v>
      </c>
      <c r="J85" s="499">
        <v>2647.8000000000006</v>
      </c>
      <c r="K85" s="499">
        <v>7327.1</v>
      </c>
      <c r="L85" s="499">
        <v>0</v>
      </c>
      <c r="M85" s="499">
        <v>726.4</v>
      </c>
      <c r="N85" s="499">
        <v>67.900000000000006</v>
      </c>
      <c r="O85" s="499">
        <v>26.6</v>
      </c>
      <c r="P85" s="499">
        <v>835.5</v>
      </c>
      <c r="Q85" s="499">
        <v>2001.9</v>
      </c>
      <c r="R85" s="499">
        <v>1929.5999999999997</v>
      </c>
      <c r="S85" s="500">
        <v>69.2</v>
      </c>
      <c r="T85" s="501"/>
      <c r="U85" s="502">
        <v>10069.400000000001</v>
      </c>
      <c r="V85" s="480"/>
      <c r="W85" s="480"/>
    </row>
    <row r="86" spans="1:23" x14ac:dyDescent="0.35">
      <c r="A86" s="774">
        <v>2013</v>
      </c>
      <c r="B86" s="775"/>
      <c r="C86" s="499">
        <v>69.2</v>
      </c>
      <c r="D86" s="499">
        <v>2691.4999999999995</v>
      </c>
      <c r="E86" s="499">
        <v>8175.6</v>
      </c>
      <c r="F86" s="499">
        <v>1943.1</v>
      </c>
      <c r="G86" s="499">
        <v>2407.5</v>
      </c>
      <c r="H86" s="484">
        <v>15286.9</v>
      </c>
      <c r="I86" s="499">
        <v>10063.799999999999</v>
      </c>
      <c r="J86" s="499">
        <v>1823.3000000000002</v>
      </c>
      <c r="K86" s="499">
        <v>7359.7</v>
      </c>
      <c r="L86" s="499">
        <v>0</v>
      </c>
      <c r="M86" s="499">
        <v>843.1</v>
      </c>
      <c r="N86" s="499">
        <v>37.500000000000007</v>
      </c>
      <c r="O86" s="499">
        <v>15.000000000000004</v>
      </c>
      <c r="P86" s="499">
        <v>1462.5</v>
      </c>
      <c r="Q86" s="499">
        <v>1942.6</v>
      </c>
      <c r="R86" s="499">
        <v>1735</v>
      </c>
      <c r="S86" s="500">
        <v>68.3</v>
      </c>
      <c r="T86" s="501"/>
      <c r="U86" s="502">
        <v>9235.5</v>
      </c>
      <c r="V86" s="480"/>
      <c r="W86" s="480"/>
    </row>
    <row r="87" spans="1:23" x14ac:dyDescent="0.35">
      <c r="A87" s="774">
        <v>2014</v>
      </c>
      <c r="B87" s="775"/>
      <c r="C87" s="499">
        <v>68.3</v>
      </c>
      <c r="D87" s="499">
        <v>2459.1</v>
      </c>
      <c r="E87" s="499">
        <v>8941.2999999999993</v>
      </c>
      <c r="F87" s="499">
        <v>1561.9</v>
      </c>
      <c r="G87" s="499">
        <v>1671.1999999999998</v>
      </c>
      <c r="H87" s="484">
        <v>14701.8</v>
      </c>
      <c r="I87" s="499">
        <v>9085.2000000000007</v>
      </c>
      <c r="J87" s="499">
        <v>1771</v>
      </c>
      <c r="K87" s="499">
        <v>6518.9999999999991</v>
      </c>
      <c r="L87" s="499">
        <v>11.1</v>
      </c>
      <c r="M87" s="499">
        <v>735.6</v>
      </c>
      <c r="N87" s="499">
        <v>46.8</v>
      </c>
      <c r="O87" s="499">
        <v>2.0000000000000009</v>
      </c>
      <c r="P87" s="499">
        <v>739.7</v>
      </c>
      <c r="Q87" s="499">
        <v>1562.2</v>
      </c>
      <c r="R87" s="499">
        <v>3241.8999999999996</v>
      </c>
      <c r="S87" s="500">
        <v>72.8</v>
      </c>
      <c r="T87" s="501"/>
      <c r="U87" s="502">
        <v>8349.9</v>
      </c>
      <c r="V87" s="480"/>
      <c r="W87" s="480"/>
    </row>
    <row r="88" spans="1:23" x14ac:dyDescent="0.35">
      <c r="A88" s="774">
        <v>2015</v>
      </c>
      <c r="B88" s="775"/>
      <c r="C88" s="499">
        <v>72.8</v>
      </c>
      <c r="D88" s="499">
        <v>2131.6</v>
      </c>
      <c r="E88" s="499">
        <v>6789.0999999999995</v>
      </c>
      <c r="F88" s="499">
        <v>1847.8000000000002</v>
      </c>
      <c r="G88" s="499">
        <v>2974.8</v>
      </c>
      <c r="H88" s="484">
        <v>13816.099999999999</v>
      </c>
      <c r="I88" s="499">
        <v>9491.6999999999989</v>
      </c>
      <c r="J88" s="499">
        <v>1806.3</v>
      </c>
      <c r="K88" s="499">
        <v>7049.5999999999995</v>
      </c>
      <c r="L88" s="499">
        <v>11.799999999999999</v>
      </c>
      <c r="M88" s="499">
        <v>584.60000000000014</v>
      </c>
      <c r="N88" s="499">
        <v>34.9</v>
      </c>
      <c r="O88" s="499">
        <v>4.5999999999999979</v>
      </c>
      <c r="P88" s="499">
        <v>547.39999999999986</v>
      </c>
      <c r="Q88" s="499">
        <v>1850.6000000000004</v>
      </c>
      <c r="R88" s="499">
        <v>1854.6999999999998</v>
      </c>
      <c r="S88" s="500">
        <v>71.8</v>
      </c>
      <c r="T88" s="501"/>
      <c r="U88" s="502">
        <v>8907.1999999999989</v>
      </c>
      <c r="V88" s="480"/>
      <c r="W88" s="480"/>
    </row>
    <row r="89" spans="1:23" x14ac:dyDescent="0.35">
      <c r="A89" s="774">
        <v>2016</v>
      </c>
      <c r="B89" s="775"/>
      <c r="C89" s="499">
        <v>71.8</v>
      </c>
      <c r="D89" s="499">
        <v>2259.9</v>
      </c>
      <c r="E89" s="499">
        <v>8617.5</v>
      </c>
      <c r="F89" s="499">
        <v>1928.2</v>
      </c>
      <c r="G89" s="499">
        <v>2903.2</v>
      </c>
      <c r="H89" s="484">
        <v>15780.600000000002</v>
      </c>
      <c r="I89" s="499">
        <v>10296.9</v>
      </c>
      <c r="J89" s="499">
        <v>2017.2</v>
      </c>
      <c r="K89" s="499">
        <v>7503.8999999999987</v>
      </c>
      <c r="L89" s="499">
        <v>16.899999999999999</v>
      </c>
      <c r="M89" s="499">
        <v>695.7</v>
      </c>
      <c r="N89" s="499">
        <v>56.7</v>
      </c>
      <c r="O89" s="499">
        <v>6.9</v>
      </c>
      <c r="P89" s="499">
        <v>1067.8</v>
      </c>
      <c r="Q89" s="499">
        <v>1928.4999999999998</v>
      </c>
      <c r="R89" s="499">
        <v>2416.5</v>
      </c>
      <c r="S89" s="500">
        <v>70.900000000000006</v>
      </c>
      <c r="T89" s="501"/>
      <c r="U89" s="502">
        <v>9601.5999999999985</v>
      </c>
      <c r="V89" s="480"/>
      <c r="W89" s="480"/>
    </row>
    <row r="90" spans="1:23" x14ac:dyDescent="0.35">
      <c r="A90" s="774">
        <v>2017</v>
      </c>
      <c r="B90" s="775"/>
      <c r="C90" s="499">
        <v>70.900000000000006</v>
      </c>
      <c r="D90" s="499">
        <v>2500.6999999999998</v>
      </c>
      <c r="E90" s="499">
        <v>13367.400000000001</v>
      </c>
      <c r="F90" s="499">
        <v>2257.7999999999997</v>
      </c>
      <c r="G90" s="499">
        <v>2358.7000000000003</v>
      </c>
      <c r="H90" s="484">
        <v>20555.500000000004</v>
      </c>
      <c r="I90" s="499">
        <v>11113.7</v>
      </c>
      <c r="J90" s="499">
        <v>2356.6</v>
      </c>
      <c r="K90" s="499">
        <v>7851.2000000000007</v>
      </c>
      <c r="L90" s="499">
        <v>18.100000000000001</v>
      </c>
      <c r="M90" s="499">
        <v>766.40000000000009</v>
      </c>
      <c r="N90" s="499">
        <v>70.2</v>
      </c>
      <c r="O90" s="499">
        <v>51.100000000000009</v>
      </c>
      <c r="P90" s="499">
        <v>3521.9</v>
      </c>
      <c r="Q90" s="499">
        <v>2257</v>
      </c>
      <c r="R90" s="499">
        <v>3589.8000000000006</v>
      </c>
      <c r="S90" s="500">
        <v>73.099999999999994</v>
      </c>
      <c r="T90" s="501"/>
      <c r="U90" s="502">
        <v>10347.200000000003</v>
      </c>
      <c r="V90" s="480"/>
      <c r="W90" s="480"/>
    </row>
    <row r="91" spans="1:23" x14ac:dyDescent="0.35">
      <c r="A91" s="774">
        <v>2018</v>
      </c>
      <c r="B91" s="775"/>
      <c r="C91" s="499">
        <v>73.099999999999994</v>
      </c>
      <c r="D91" s="499">
        <v>2361.6999999999998</v>
      </c>
      <c r="E91" s="499">
        <v>12743.899999999998</v>
      </c>
      <c r="F91" s="499">
        <v>2171.3999999999996</v>
      </c>
      <c r="G91" s="499">
        <v>3680.8</v>
      </c>
      <c r="H91" s="484">
        <v>21030.899999999998</v>
      </c>
      <c r="I91" s="499">
        <v>10509</v>
      </c>
      <c r="J91" s="499">
        <v>2217.3999999999996</v>
      </c>
      <c r="K91" s="499">
        <v>7564.7999999999993</v>
      </c>
      <c r="L91" s="499">
        <v>16.000000000000004</v>
      </c>
      <c r="M91" s="499">
        <v>591.9</v>
      </c>
      <c r="N91" s="499">
        <v>84.5</v>
      </c>
      <c r="O91" s="499">
        <v>34.299999999999997</v>
      </c>
      <c r="P91" s="499">
        <v>5003.0000000000009</v>
      </c>
      <c r="Q91" s="499">
        <v>2171</v>
      </c>
      <c r="R91" s="499">
        <v>3276.2</v>
      </c>
      <c r="S91" s="500">
        <v>71.8</v>
      </c>
      <c r="T91" s="501"/>
      <c r="U91" s="502">
        <v>9916.9999999999982</v>
      </c>
      <c r="V91" s="480"/>
      <c r="W91" s="480"/>
    </row>
    <row r="92" spans="1:23" x14ac:dyDescent="0.35">
      <c r="A92" s="774">
        <v>2019</v>
      </c>
      <c r="B92" s="775"/>
      <c r="C92" s="499">
        <v>71.8</v>
      </c>
      <c r="D92" s="499">
        <v>2132.3000000000002</v>
      </c>
      <c r="E92" s="499">
        <v>18647.5</v>
      </c>
      <c r="F92" s="499">
        <v>2013.3</v>
      </c>
      <c r="G92" s="499">
        <v>1729.2999999999997</v>
      </c>
      <c r="H92" s="484">
        <v>24594.199999999997</v>
      </c>
      <c r="I92" s="499">
        <v>10650.4</v>
      </c>
      <c r="J92" s="499">
        <v>2457</v>
      </c>
      <c r="K92" s="499">
        <v>7483.9000000000005</v>
      </c>
      <c r="L92" s="499">
        <v>18.599999999999998</v>
      </c>
      <c r="M92" s="499">
        <v>568.6</v>
      </c>
      <c r="N92" s="499">
        <v>92.3</v>
      </c>
      <c r="O92" s="499">
        <v>29.800000000000004</v>
      </c>
      <c r="P92" s="499">
        <v>6977.1</v>
      </c>
      <c r="Q92" s="499">
        <v>2013.3000000000002</v>
      </c>
      <c r="R92" s="499">
        <v>4893.0000000000009</v>
      </c>
      <c r="S92" s="483">
        <v>73.7</v>
      </c>
      <c r="T92" s="501"/>
      <c r="U92" s="502">
        <v>10081.6</v>
      </c>
      <c r="V92" s="480"/>
      <c r="W92" s="480"/>
    </row>
    <row r="93" spans="1:23" x14ac:dyDescent="0.35">
      <c r="A93" s="774">
        <v>2020</v>
      </c>
      <c r="B93" s="775"/>
      <c r="C93" s="499">
        <v>73.7</v>
      </c>
      <c r="D93" s="499">
        <v>2234.9</v>
      </c>
      <c r="E93" s="499">
        <v>12192.800000000001</v>
      </c>
      <c r="F93" s="499">
        <v>1526.2999999999997</v>
      </c>
      <c r="G93" s="499">
        <v>3101.9999999999995</v>
      </c>
      <c r="H93" s="484">
        <v>19129.7</v>
      </c>
      <c r="I93" s="499">
        <v>11140.599999999999</v>
      </c>
      <c r="J93" s="499">
        <v>2505.2000000000003</v>
      </c>
      <c r="K93" s="499">
        <v>7853.5999999999995</v>
      </c>
      <c r="L93" s="499">
        <v>17</v>
      </c>
      <c r="M93" s="499">
        <v>676.3</v>
      </c>
      <c r="N93" s="499">
        <v>67.100000000000009</v>
      </c>
      <c r="O93" s="499">
        <v>21.2</v>
      </c>
      <c r="P93" s="499">
        <v>4257.7</v>
      </c>
      <c r="Q93" s="499">
        <v>1533.8</v>
      </c>
      <c r="R93" s="499">
        <v>2124.2000000000003</v>
      </c>
      <c r="S93" s="500">
        <v>73.400000000000006</v>
      </c>
      <c r="T93" s="501"/>
      <c r="U93" s="502">
        <v>10464.1</v>
      </c>
      <c r="V93" s="480"/>
      <c r="W93" s="480"/>
    </row>
    <row r="94" spans="1:23" x14ac:dyDescent="0.35">
      <c r="A94" s="774">
        <v>2021</v>
      </c>
      <c r="B94" s="775"/>
      <c r="C94" s="499">
        <v>73.400000000000006</v>
      </c>
      <c r="D94" s="499">
        <v>1999.9</v>
      </c>
      <c r="E94" s="499">
        <v>8367.4</v>
      </c>
      <c r="F94" s="499">
        <v>78.8</v>
      </c>
      <c r="G94" s="499">
        <v>4264.2</v>
      </c>
      <c r="H94" s="484">
        <v>14783.7</v>
      </c>
      <c r="I94" s="499">
        <v>11714.8</v>
      </c>
      <c r="J94" s="499">
        <v>2475.8000000000002</v>
      </c>
      <c r="K94" s="499">
        <v>8529.9</v>
      </c>
      <c r="L94" s="499">
        <v>15.700000000000001</v>
      </c>
      <c r="M94" s="499">
        <v>651.20000000000005</v>
      </c>
      <c r="N94" s="499">
        <v>34.399999999999991</v>
      </c>
      <c r="O94" s="499">
        <v>7.5</v>
      </c>
      <c r="P94" s="499">
        <v>892</v>
      </c>
      <c r="Q94" s="499">
        <v>78.599999999999994</v>
      </c>
      <c r="R94" s="499">
        <v>2020.7</v>
      </c>
      <c r="S94" s="483">
        <v>72.5</v>
      </c>
      <c r="T94" s="501"/>
      <c r="U94" s="502">
        <v>11063.300000000001</v>
      </c>
      <c r="V94" s="480"/>
      <c r="W94" s="480"/>
    </row>
    <row r="95" spans="1:23" x14ac:dyDescent="0.35">
      <c r="A95" s="774">
        <v>2022</v>
      </c>
      <c r="B95" s="775"/>
      <c r="C95" s="499">
        <v>72.5</v>
      </c>
      <c r="D95" s="499">
        <v>2464.1000000000004</v>
      </c>
      <c r="E95" s="499">
        <v>10892</v>
      </c>
      <c r="F95" s="499">
        <v>0</v>
      </c>
      <c r="G95" s="499">
        <v>3250.2000000000003</v>
      </c>
      <c r="H95" s="484">
        <v>16678.8</v>
      </c>
      <c r="I95" s="499">
        <v>10470.1</v>
      </c>
      <c r="J95" s="499">
        <v>2009.2</v>
      </c>
      <c r="K95" s="499">
        <v>7348.2999999999993</v>
      </c>
      <c r="L95" s="499">
        <v>14.100000000000001</v>
      </c>
      <c r="M95" s="499">
        <v>1063.7</v>
      </c>
      <c r="N95" s="499">
        <v>27.700000000000003</v>
      </c>
      <c r="O95" s="499">
        <v>7.2</v>
      </c>
      <c r="P95" s="499">
        <v>1578.2000000000003</v>
      </c>
      <c r="Q95" s="499">
        <v>0</v>
      </c>
      <c r="R95" s="499">
        <v>4558.2000000000007</v>
      </c>
      <c r="S95" s="483">
        <v>72.599999999999994</v>
      </c>
      <c r="T95" s="503"/>
      <c r="U95" s="502">
        <v>9406.5000000000018</v>
      </c>
      <c r="V95" s="480"/>
      <c r="W95" s="480"/>
    </row>
    <row r="96" spans="1:23" x14ac:dyDescent="0.35">
      <c r="A96" s="504"/>
      <c r="B96" s="505"/>
      <c r="C96" s="506"/>
      <c r="D96" s="506"/>
      <c r="E96" s="506"/>
      <c r="F96" s="506"/>
      <c r="G96" s="506"/>
      <c r="H96" s="496"/>
      <c r="I96" s="495"/>
      <c r="J96" s="495"/>
      <c r="K96" s="495"/>
      <c r="L96" s="495"/>
      <c r="M96" s="506"/>
      <c r="N96" s="506"/>
      <c r="O96" s="506"/>
      <c r="P96" s="506"/>
      <c r="Q96" s="506"/>
      <c r="R96" s="506"/>
      <c r="S96" s="506"/>
      <c r="T96" s="501"/>
      <c r="U96" s="497"/>
    </row>
    <row r="97" spans="1:21" ht="15" thickBot="1" x14ac:dyDescent="0.4">
      <c r="A97" s="504"/>
      <c r="B97" s="505"/>
      <c r="C97" s="506"/>
      <c r="D97" s="506"/>
      <c r="E97" s="506"/>
      <c r="F97" s="506"/>
      <c r="G97" s="506"/>
      <c r="H97" s="496"/>
      <c r="I97" s="495"/>
      <c r="J97" s="495"/>
      <c r="K97" s="495"/>
      <c r="L97" s="495"/>
      <c r="M97" s="506"/>
      <c r="N97" s="506"/>
      <c r="O97" s="506"/>
      <c r="P97" s="506"/>
      <c r="Q97" s="506"/>
      <c r="R97" s="506"/>
      <c r="S97" s="506"/>
      <c r="T97" s="501"/>
      <c r="U97" s="497"/>
    </row>
    <row r="98" spans="1:21" ht="42" customHeight="1" x14ac:dyDescent="0.35">
      <c r="A98" s="783" t="s">
        <v>838</v>
      </c>
      <c r="B98" s="783"/>
      <c r="C98" s="783"/>
      <c r="D98" s="783"/>
      <c r="E98" s="783"/>
      <c r="F98" s="783"/>
      <c r="G98" s="783"/>
      <c r="H98" s="783"/>
      <c r="I98" s="783"/>
      <c r="J98" s="783"/>
      <c r="K98" s="783"/>
      <c r="L98" s="783"/>
      <c r="M98" s="783"/>
      <c r="N98" s="783"/>
      <c r="O98" s="783"/>
      <c r="P98" s="783"/>
      <c r="Q98" s="783"/>
      <c r="R98" s="783"/>
      <c r="S98" s="783"/>
    </row>
    <row r="99" spans="1:21" ht="42" customHeight="1" x14ac:dyDescent="0.35">
      <c r="A99" s="781" t="s">
        <v>839</v>
      </c>
      <c r="B99" s="782"/>
      <c r="C99" s="782"/>
      <c r="D99" s="782"/>
      <c r="E99" s="782"/>
      <c r="F99" s="782"/>
      <c r="G99" s="782"/>
      <c r="H99" s="782"/>
      <c r="I99" s="782"/>
      <c r="J99" s="782"/>
      <c r="K99" s="782"/>
      <c r="L99" s="782"/>
      <c r="M99" s="782"/>
      <c r="N99" s="782"/>
      <c r="O99" s="782"/>
      <c r="P99" s="782"/>
      <c r="Q99" s="782"/>
      <c r="R99" s="782"/>
      <c r="S99" s="782"/>
    </row>
    <row r="100" spans="1:21" x14ac:dyDescent="0.35">
      <c r="A100" s="507"/>
      <c r="B100" s="465"/>
      <c r="C100" s="465"/>
    </row>
    <row r="101" spans="1:21" ht="42" customHeight="1" x14ac:dyDescent="0.35">
      <c r="A101" s="715" t="s">
        <v>840</v>
      </c>
      <c r="B101" s="782"/>
      <c r="C101" s="782"/>
      <c r="D101" s="782"/>
      <c r="E101" s="782"/>
      <c r="F101" s="782"/>
      <c r="G101" s="782"/>
      <c r="H101" s="782"/>
      <c r="I101" s="782"/>
      <c r="J101" s="782"/>
      <c r="K101" s="782"/>
      <c r="L101" s="782"/>
      <c r="M101" s="782"/>
      <c r="N101" s="782"/>
      <c r="O101" s="782"/>
      <c r="P101" s="782"/>
      <c r="Q101" s="782"/>
      <c r="R101" s="782"/>
      <c r="S101" s="782"/>
    </row>
    <row r="102" spans="1:21" ht="42" customHeight="1" x14ac:dyDescent="0.35">
      <c r="A102" s="715" t="s">
        <v>841</v>
      </c>
      <c r="B102" s="782"/>
      <c r="C102" s="782"/>
      <c r="D102" s="782"/>
      <c r="E102" s="782"/>
      <c r="F102" s="782"/>
      <c r="G102" s="782"/>
      <c r="H102" s="782"/>
      <c r="I102" s="782"/>
      <c r="J102" s="782"/>
      <c r="K102" s="782"/>
      <c r="L102" s="782"/>
      <c r="M102" s="782"/>
      <c r="N102" s="782"/>
      <c r="O102" s="782"/>
      <c r="P102" s="782"/>
      <c r="Q102" s="782"/>
      <c r="R102" s="782"/>
      <c r="S102" s="782"/>
    </row>
    <row r="103" spans="1:21" x14ac:dyDescent="0.35">
      <c r="A103" s="508"/>
    </row>
    <row r="104" spans="1:21" ht="42" customHeight="1" x14ac:dyDescent="0.35">
      <c r="A104" s="782" t="s">
        <v>842</v>
      </c>
      <c r="B104" s="782"/>
      <c r="C104" s="782"/>
      <c r="D104" s="782"/>
      <c r="E104" s="782"/>
      <c r="F104" s="782"/>
      <c r="G104" s="782"/>
      <c r="H104" s="782"/>
      <c r="I104" s="782"/>
      <c r="J104" s="782"/>
      <c r="K104" s="782"/>
      <c r="L104" s="782"/>
      <c r="M104" s="782"/>
      <c r="N104" s="782"/>
      <c r="O104" s="782"/>
      <c r="P104" s="782"/>
      <c r="Q104" s="782"/>
      <c r="R104" s="782"/>
      <c r="S104" s="782"/>
    </row>
    <row r="105" spans="1:21" ht="42" customHeight="1" x14ac:dyDescent="0.35">
      <c r="A105" s="509" t="s">
        <v>843</v>
      </c>
      <c r="B105" s="510"/>
      <c r="C105" s="510"/>
      <c r="D105" s="510"/>
      <c r="E105" s="510"/>
      <c r="F105" s="510"/>
      <c r="G105" s="510"/>
      <c r="H105" s="510"/>
      <c r="I105" s="510"/>
      <c r="J105" s="510"/>
      <c r="K105" s="510"/>
      <c r="L105" s="510"/>
      <c r="M105" s="510"/>
      <c r="N105" s="510"/>
      <c r="O105" s="510"/>
      <c r="P105" s="510"/>
      <c r="Q105" s="510"/>
      <c r="R105" s="510"/>
      <c r="S105" s="510"/>
    </row>
    <row r="106" spans="1:21" x14ac:dyDescent="0.35">
      <c r="A106" s="782" t="s">
        <v>844</v>
      </c>
      <c r="B106" s="782"/>
      <c r="C106" s="782"/>
      <c r="D106" s="782"/>
      <c r="E106" s="782"/>
      <c r="F106" s="782"/>
      <c r="G106" s="782"/>
      <c r="H106" s="782"/>
      <c r="I106" s="782"/>
      <c r="J106" s="782"/>
      <c r="K106" s="782"/>
      <c r="L106" s="782"/>
      <c r="M106" s="782"/>
      <c r="N106" s="782"/>
      <c r="O106" s="782"/>
      <c r="P106" s="782"/>
      <c r="Q106" s="782"/>
      <c r="R106" s="782"/>
      <c r="S106" s="782"/>
    </row>
    <row r="107" spans="1:21" x14ac:dyDescent="0.35">
      <c r="A107" s="781" t="s">
        <v>845</v>
      </c>
      <c r="B107" s="782"/>
      <c r="C107" s="782"/>
      <c r="D107" s="782"/>
      <c r="E107" s="782"/>
      <c r="F107" s="782"/>
      <c r="G107" s="782"/>
      <c r="H107" s="782"/>
      <c r="I107" s="782"/>
      <c r="J107" s="782"/>
      <c r="K107" s="782"/>
      <c r="L107" s="782"/>
      <c r="M107" s="782"/>
      <c r="N107" s="782"/>
      <c r="O107" s="782"/>
      <c r="P107" s="782"/>
      <c r="Q107" s="782"/>
      <c r="R107" s="782"/>
      <c r="S107" s="782"/>
    </row>
    <row r="108" spans="1:21" ht="42" customHeight="1" x14ac:dyDescent="0.35">
      <c r="A108" s="715" t="s">
        <v>846</v>
      </c>
      <c r="B108" s="782"/>
      <c r="C108" s="782"/>
      <c r="D108" s="782"/>
      <c r="E108" s="782"/>
      <c r="F108" s="782"/>
      <c r="G108" s="782"/>
      <c r="H108" s="782"/>
      <c r="I108" s="782"/>
      <c r="J108" s="782"/>
      <c r="K108" s="782"/>
      <c r="L108" s="782"/>
      <c r="M108" s="782"/>
      <c r="N108" s="782"/>
      <c r="O108" s="782"/>
      <c r="P108" s="782"/>
      <c r="Q108" s="782"/>
      <c r="R108" s="782"/>
      <c r="S108" s="782"/>
    </row>
    <row r="109" spans="1:21" ht="42" customHeight="1" x14ac:dyDescent="0.35">
      <c r="A109" s="781" t="s">
        <v>847</v>
      </c>
      <c r="B109" s="782"/>
      <c r="C109" s="782"/>
      <c r="D109" s="782"/>
      <c r="E109" s="782"/>
      <c r="F109" s="782"/>
      <c r="G109" s="782"/>
      <c r="H109" s="782"/>
      <c r="I109" s="782"/>
      <c r="J109" s="782"/>
      <c r="K109" s="782"/>
      <c r="L109" s="782"/>
      <c r="M109" s="782"/>
      <c r="N109" s="782"/>
      <c r="O109" s="782"/>
      <c r="P109" s="782"/>
      <c r="Q109" s="782"/>
      <c r="R109" s="782"/>
      <c r="S109" s="782"/>
    </row>
    <row r="110" spans="1:21" ht="42" customHeight="1" x14ac:dyDescent="0.35">
      <c r="A110" s="781" t="s">
        <v>848</v>
      </c>
      <c r="B110" s="782"/>
      <c r="C110" s="782"/>
      <c r="D110" s="782"/>
      <c r="E110" s="782"/>
      <c r="F110" s="782"/>
      <c r="G110" s="782"/>
      <c r="H110" s="782"/>
      <c r="I110" s="782"/>
      <c r="J110" s="782"/>
      <c r="K110" s="782"/>
      <c r="L110" s="782"/>
      <c r="M110" s="782"/>
      <c r="N110" s="782"/>
      <c r="O110" s="782"/>
      <c r="P110" s="782"/>
      <c r="Q110" s="782"/>
      <c r="R110" s="782"/>
      <c r="S110" s="782"/>
    </row>
  </sheetData>
  <mergeCells count="34">
    <mergeCell ref="A107:S107"/>
    <mergeCell ref="A108:S108"/>
    <mergeCell ref="A109:S109"/>
    <mergeCell ref="A110:S110"/>
    <mergeCell ref="A98:S98"/>
    <mergeCell ref="A99:S99"/>
    <mergeCell ref="A101:S101"/>
    <mergeCell ref="A102:S102"/>
    <mergeCell ref="A104:S104"/>
    <mergeCell ref="A106:S106"/>
    <mergeCell ref="A95:B95"/>
    <mergeCell ref="A84:B84"/>
    <mergeCell ref="A85:B85"/>
    <mergeCell ref="A86:B86"/>
    <mergeCell ref="A87:B87"/>
    <mergeCell ref="A88:B88"/>
    <mergeCell ref="A89:B89"/>
    <mergeCell ref="A90:B90"/>
    <mergeCell ref="A91:B91"/>
    <mergeCell ref="A92:B92"/>
    <mergeCell ref="A93:B93"/>
    <mergeCell ref="A94:B94"/>
    <mergeCell ref="A83:B83"/>
    <mergeCell ref="A5:A16"/>
    <mergeCell ref="A17:A28"/>
    <mergeCell ref="A29:A40"/>
    <mergeCell ref="A41:A52"/>
    <mergeCell ref="A53:A64"/>
    <mergeCell ref="A65:A76"/>
    <mergeCell ref="A78:B78"/>
    <mergeCell ref="A79:B79"/>
    <mergeCell ref="A80:B80"/>
    <mergeCell ref="A81:B81"/>
    <mergeCell ref="A82:B82"/>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13FFA-E2E7-4A02-9DE0-9A17DD252C5C}">
  <dimension ref="A1:E34"/>
  <sheetViews>
    <sheetView workbookViewId="0">
      <selection activeCell="D15" sqref="D15"/>
    </sheetView>
  </sheetViews>
  <sheetFormatPr defaultColWidth="9.1796875" defaultRowHeight="14.5" x14ac:dyDescent="0.35"/>
  <cols>
    <col min="1" max="1" width="26.54296875" style="1" customWidth="1"/>
    <col min="2" max="2" width="15.26953125" style="1" customWidth="1"/>
    <col min="3" max="3" width="22.1796875" style="1" customWidth="1"/>
    <col min="4" max="4" width="16.81640625" style="1" customWidth="1"/>
    <col min="5" max="6" width="9.1796875" style="1"/>
    <col min="7" max="7" width="17.1796875" style="1" bestFit="1" customWidth="1"/>
    <col min="8" max="8" width="13.1796875" style="1" bestFit="1" customWidth="1"/>
    <col min="9" max="9" width="17.1796875" style="1" bestFit="1" customWidth="1"/>
    <col min="10" max="10" width="12.7265625" style="1" bestFit="1" customWidth="1"/>
    <col min="11" max="11" width="17.1796875" style="1" bestFit="1" customWidth="1"/>
    <col min="12" max="16384" width="9.1796875" style="1"/>
  </cols>
  <sheetData>
    <row r="1" spans="1:5" ht="16.5" x14ac:dyDescent="0.35">
      <c r="A1" s="765" t="s">
        <v>849</v>
      </c>
      <c r="B1" s="765"/>
      <c r="C1" s="765"/>
      <c r="D1" s="765"/>
    </row>
    <row r="2" spans="1:5" x14ac:dyDescent="0.35">
      <c r="A2" s="766" t="s">
        <v>850</v>
      </c>
      <c r="B2" s="766"/>
      <c r="C2" s="766"/>
      <c r="D2" s="766"/>
    </row>
    <row r="4" spans="1:5" ht="116" x14ac:dyDescent="0.35">
      <c r="A4" s="511" t="s">
        <v>851</v>
      </c>
      <c r="B4" s="511" t="s">
        <v>852</v>
      </c>
      <c r="C4" s="511" t="s">
        <v>853</v>
      </c>
      <c r="D4" s="511" t="s">
        <v>854</v>
      </c>
    </row>
    <row r="5" spans="1:5" x14ac:dyDescent="0.35">
      <c r="A5" s="512">
        <v>1995</v>
      </c>
      <c r="B5" s="513">
        <v>11087</v>
      </c>
      <c r="C5" s="513">
        <v>8350</v>
      </c>
      <c r="D5" s="513">
        <v>2737</v>
      </c>
    </row>
    <row r="6" spans="1:5" x14ac:dyDescent="0.35">
      <c r="A6" s="512">
        <v>1996</v>
      </c>
      <c r="B6" s="513">
        <v>12356</v>
      </c>
      <c r="C6" s="513">
        <v>9287</v>
      </c>
      <c r="D6" s="513">
        <v>3069</v>
      </c>
    </row>
    <row r="7" spans="1:5" x14ac:dyDescent="0.35">
      <c r="A7" s="512">
        <v>1997</v>
      </c>
      <c r="B7" s="513">
        <v>11816</v>
      </c>
      <c r="C7" s="513">
        <v>9094</v>
      </c>
      <c r="D7" s="513">
        <v>2722</v>
      </c>
    </row>
    <row r="8" spans="1:5" x14ac:dyDescent="0.35">
      <c r="A8" s="512">
        <v>1998</v>
      </c>
      <c r="B8" s="513">
        <v>11900</v>
      </c>
      <c r="C8" s="513">
        <v>8945</v>
      </c>
      <c r="D8" s="513">
        <v>2955</v>
      </c>
    </row>
    <row r="9" spans="1:5" x14ac:dyDescent="0.35">
      <c r="A9" s="512">
        <v>1999</v>
      </c>
      <c r="B9" s="513">
        <v>12033</v>
      </c>
      <c r="C9" s="513">
        <v>9112</v>
      </c>
      <c r="D9" s="513">
        <v>2921</v>
      </c>
      <c r="E9" s="514"/>
    </row>
    <row r="10" spans="1:5" x14ac:dyDescent="0.35">
      <c r="A10" s="512">
        <v>2000</v>
      </c>
      <c r="B10" s="513">
        <v>11547</v>
      </c>
      <c r="C10" s="513">
        <v>8738</v>
      </c>
      <c r="D10" s="513">
        <v>2809</v>
      </c>
      <c r="E10" s="514"/>
    </row>
    <row r="11" spans="1:5" x14ac:dyDescent="0.35">
      <c r="A11" s="512">
        <v>2001</v>
      </c>
      <c r="B11" s="513">
        <v>12851</v>
      </c>
      <c r="C11" s="513">
        <v>9800</v>
      </c>
      <c r="D11" s="513">
        <v>3051</v>
      </c>
      <c r="E11" s="514"/>
    </row>
    <row r="12" spans="1:5" x14ac:dyDescent="0.35">
      <c r="A12" s="512">
        <v>2002</v>
      </c>
      <c r="B12" s="513">
        <v>12882</v>
      </c>
      <c r="C12" s="513">
        <v>9531</v>
      </c>
      <c r="D12" s="513">
        <v>3351</v>
      </c>
      <c r="E12" s="514"/>
    </row>
    <row r="13" spans="1:5" x14ac:dyDescent="0.35">
      <c r="A13" s="512">
        <v>2003</v>
      </c>
      <c r="B13" s="513">
        <v>14040</v>
      </c>
      <c r="C13" s="513">
        <v>10660</v>
      </c>
      <c r="D13" s="513">
        <v>3380</v>
      </c>
      <c r="E13" s="514"/>
    </row>
    <row r="14" spans="1:5" x14ac:dyDescent="0.35">
      <c r="A14" s="512">
        <v>2004</v>
      </c>
      <c r="B14" s="513">
        <v>13724</v>
      </c>
      <c r="C14" s="513">
        <v>10389</v>
      </c>
      <c r="D14" s="513">
        <v>3335</v>
      </c>
      <c r="E14" s="514"/>
    </row>
    <row r="15" spans="1:5" x14ac:dyDescent="0.35">
      <c r="A15" s="512">
        <v>2005</v>
      </c>
      <c r="B15" s="513">
        <v>14268</v>
      </c>
      <c r="C15" s="513">
        <v>10868</v>
      </c>
      <c r="D15" s="513">
        <v>3400</v>
      </c>
      <c r="E15" s="514"/>
    </row>
    <row r="16" spans="1:5" x14ac:dyDescent="0.35">
      <c r="A16" s="512">
        <v>2006</v>
      </c>
      <c r="B16" s="513">
        <v>13690</v>
      </c>
      <c r="C16" s="513">
        <v>10326</v>
      </c>
      <c r="D16" s="513">
        <v>3364</v>
      </c>
    </row>
    <row r="17" spans="1:4" x14ac:dyDescent="0.35">
      <c r="A17" s="512">
        <v>2007</v>
      </c>
      <c r="B17" s="513">
        <v>13082</v>
      </c>
      <c r="C17" s="513">
        <v>9253</v>
      </c>
      <c r="D17" s="513">
        <v>3829</v>
      </c>
    </row>
    <row r="18" spans="1:4" x14ac:dyDescent="0.35">
      <c r="A18" s="512">
        <v>2008</v>
      </c>
      <c r="B18" s="513">
        <v>12792</v>
      </c>
      <c r="C18" s="513">
        <v>9256</v>
      </c>
      <c r="D18" s="513">
        <v>3536</v>
      </c>
    </row>
    <row r="19" spans="1:4" x14ac:dyDescent="0.35">
      <c r="A19" s="512">
        <v>2009</v>
      </c>
      <c r="B19" s="513">
        <v>11023</v>
      </c>
      <c r="C19" s="513">
        <v>8404</v>
      </c>
      <c r="D19" s="513">
        <v>2619</v>
      </c>
    </row>
    <row r="20" spans="1:4" x14ac:dyDescent="0.35">
      <c r="A20" s="512">
        <v>2010</v>
      </c>
      <c r="B20" s="513">
        <v>11842.690265529</v>
      </c>
      <c r="C20" s="513">
        <v>8932.290265529</v>
      </c>
      <c r="D20" s="513">
        <v>2910.4</v>
      </c>
    </row>
    <row r="21" spans="1:4" x14ac:dyDescent="0.35">
      <c r="A21" s="512">
        <v>2011</v>
      </c>
      <c r="B21" s="513">
        <v>10818.462551048</v>
      </c>
      <c r="C21" s="513">
        <v>7751.1625510479998</v>
      </c>
      <c r="D21" s="513">
        <v>3067.2999999999997</v>
      </c>
    </row>
    <row r="22" spans="1:4" x14ac:dyDescent="0.35">
      <c r="A22" s="512">
        <v>2012</v>
      </c>
      <c r="B22" s="513">
        <v>10622.204296369</v>
      </c>
      <c r="C22" s="513">
        <v>7146.3979423689998</v>
      </c>
      <c r="D22" s="513">
        <v>3475.8063540000003</v>
      </c>
    </row>
    <row r="23" spans="1:4" x14ac:dyDescent="0.35">
      <c r="A23" s="512">
        <v>2013</v>
      </c>
      <c r="B23" s="513">
        <v>9776.843794974</v>
      </c>
      <c r="C23" s="513">
        <v>6990.0730269739997</v>
      </c>
      <c r="D23" s="513">
        <v>2786.7707680000003</v>
      </c>
    </row>
    <row r="24" spans="1:4" x14ac:dyDescent="0.35">
      <c r="A24" s="512">
        <v>2014</v>
      </c>
      <c r="B24" s="513">
        <v>8048.2013131690001</v>
      </c>
      <c r="C24" s="513">
        <v>6277.1475391690001</v>
      </c>
      <c r="D24" s="513">
        <v>1771.0537740000002</v>
      </c>
    </row>
    <row r="25" spans="1:4" x14ac:dyDescent="0.35">
      <c r="A25" s="512">
        <v>2015</v>
      </c>
      <c r="B25" s="513">
        <v>8587.5559839589532</v>
      </c>
      <c r="C25" s="513">
        <v>6781.2313629589535</v>
      </c>
      <c r="D25" s="513">
        <v>1806.3246209999998</v>
      </c>
    </row>
    <row r="26" spans="1:4" x14ac:dyDescent="0.35">
      <c r="A26" s="512">
        <v>2016</v>
      </c>
      <c r="B26" s="513">
        <v>9259.4500922230909</v>
      </c>
      <c r="C26" s="513">
        <v>7242.3619512230907</v>
      </c>
      <c r="D26" s="513">
        <v>2017.088141</v>
      </c>
    </row>
    <row r="27" spans="1:4" x14ac:dyDescent="0.35">
      <c r="A27" s="512">
        <v>2017</v>
      </c>
      <c r="B27" s="513">
        <v>9924.5317167055418</v>
      </c>
      <c r="C27" s="513">
        <v>7567.9608367055425</v>
      </c>
      <c r="D27" s="513">
        <v>2356.5708799999998</v>
      </c>
    </row>
    <row r="28" spans="1:4" x14ac:dyDescent="0.35">
      <c r="A28" s="512">
        <v>2018</v>
      </c>
      <c r="B28" s="513">
        <v>9481.6481766122488</v>
      </c>
      <c r="C28" s="513">
        <v>7264.1634706122495</v>
      </c>
      <c r="D28" s="513">
        <v>2217.4847059999997</v>
      </c>
    </row>
    <row r="29" spans="1:4" x14ac:dyDescent="0.35">
      <c r="A29" s="512">
        <v>2019</v>
      </c>
      <c r="B29" s="513">
        <v>9692.2097498698859</v>
      </c>
      <c r="C29" s="513">
        <v>7235.2759278698859</v>
      </c>
      <c r="D29" s="513">
        <v>2456.9338219999995</v>
      </c>
    </row>
    <row r="30" spans="1:4" x14ac:dyDescent="0.35">
      <c r="A30" s="512">
        <v>2020</v>
      </c>
      <c r="B30" s="513">
        <v>10097.613124052185</v>
      </c>
      <c r="C30" s="513">
        <v>7592.5207960521848</v>
      </c>
      <c r="D30" s="513">
        <v>2505.0923279999997</v>
      </c>
    </row>
    <row r="31" spans="1:4" x14ac:dyDescent="0.35">
      <c r="A31" s="512">
        <v>2021</v>
      </c>
      <c r="B31" s="513">
        <v>10638.772964439671</v>
      </c>
      <c r="C31" s="513">
        <v>8162.8991094396706</v>
      </c>
      <c r="D31" s="513">
        <v>2475.8738549999998</v>
      </c>
    </row>
    <row r="32" spans="1:4" x14ac:dyDescent="0.35">
      <c r="A32" s="512">
        <v>2022</v>
      </c>
      <c r="B32" s="513">
        <v>8964.7373449305651</v>
      </c>
      <c r="C32" s="513">
        <v>6955.3782449305645</v>
      </c>
      <c r="D32" s="513">
        <v>2009.3591000000001</v>
      </c>
    </row>
    <row r="33" spans="1:4" ht="67.5" customHeight="1" x14ac:dyDescent="0.35">
      <c r="A33" s="784" t="s">
        <v>855</v>
      </c>
      <c r="B33" s="784"/>
      <c r="C33" s="784"/>
      <c r="D33" s="784"/>
    </row>
    <row r="34" spans="1:4" ht="67.5" customHeight="1" x14ac:dyDescent="0.35">
      <c r="A34" s="767" t="s">
        <v>856</v>
      </c>
      <c r="B34" s="767"/>
      <c r="C34" s="767"/>
      <c r="D34" s="767"/>
    </row>
  </sheetData>
  <mergeCells count="4">
    <mergeCell ref="A1:D1"/>
    <mergeCell ref="A2:D2"/>
    <mergeCell ref="A33:D33"/>
    <mergeCell ref="A34:D34"/>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A3AA3-34EE-4E69-94A1-74FE6B4F1173}">
  <dimension ref="B1:K29"/>
  <sheetViews>
    <sheetView topLeftCell="A10" workbookViewId="0">
      <selection activeCell="I29" sqref="I29"/>
    </sheetView>
  </sheetViews>
  <sheetFormatPr defaultColWidth="9.1796875" defaultRowHeight="14.5" x14ac:dyDescent="0.35"/>
  <cols>
    <col min="1" max="2" width="9.1796875" style="1"/>
    <col min="3" max="3" width="15.26953125" style="1" customWidth="1"/>
    <col min="4" max="5" width="10.1796875" style="1" bestFit="1" customWidth="1"/>
    <col min="6" max="8" width="11.54296875" style="1" bestFit="1" customWidth="1"/>
    <col min="9" max="9" width="9.1796875" style="1"/>
    <col min="10" max="11" width="10.1796875" style="1" bestFit="1" customWidth="1"/>
    <col min="12" max="16384" width="9.1796875" style="1"/>
  </cols>
  <sheetData>
    <row r="1" spans="2:8" x14ac:dyDescent="0.35">
      <c r="B1" s="109"/>
    </row>
    <row r="2" spans="2:8" ht="15" thickBot="1" x14ac:dyDescent="0.4"/>
    <row r="3" spans="2:8" ht="75" customHeight="1" x14ac:dyDescent="0.35">
      <c r="B3" s="785"/>
      <c r="C3" s="787" t="s">
        <v>857</v>
      </c>
      <c r="D3" s="789" t="s">
        <v>858</v>
      </c>
      <c r="E3" s="791" t="s">
        <v>859</v>
      </c>
      <c r="F3" s="791"/>
      <c r="G3" s="791"/>
      <c r="H3" s="792"/>
    </row>
    <row r="4" spans="2:8" ht="43.5" x14ac:dyDescent="0.35">
      <c r="B4" s="786"/>
      <c r="C4" s="788"/>
      <c r="D4" s="790"/>
      <c r="E4" s="515" t="s">
        <v>860</v>
      </c>
      <c r="F4" s="515" t="s">
        <v>861</v>
      </c>
      <c r="G4" s="515" t="s">
        <v>862</v>
      </c>
      <c r="H4" s="516" t="s">
        <v>863</v>
      </c>
    </row>
    <row r="5" spans="2:8" x14ac:dyDescent="0.35">
      <c r="B5" s="517">
        <v>2000</v>
      </c>
      <c r="C5" s="518">
        <v>5168</v>
      </c>
      <c r="D5" s="519">
        <v>355</v>
      </c>
      <c r="E5" s="519">
        <v>574.08299999999997</v>
      </c>
      <c r="F5" s="519">
        <v>1007.385</v>
      </c>
      <c r="G5" s="519">
        <v>1773.886</v>
      </c>
      <c r="H5" s="520">
        <v>1812.6460000000002</v>
      </c>
    </row>
    <row r="6" spans="2:8" x14ac:dyDescent="0.35">
      <c r="B6" s="517">
        <v>2001</v>
      </c>
      <c r="C6" s="518">
        <v>5227</v>
      </c>
      <c r="D6" s="519">
        <v>360</v>
      </c>
      <c r="E6" s="519">
        <v>299.05500000000001</v>
      </c>
      <c r="F6" s="519">
        <v>1243.431</v>
      </c>
      <c r="G6" s="519">
        <v>1432.991</v>
      </c>
      <c r="H6" s="520">
        <v>2251.5230000000001</v>
      </c>
    </row>
    <row r="7" spans="2:8" x14ac:dyDescent="0.35">
      <c r="B7" s="517">
        <v>2002</v>
      </c>
      <c r="C7" s="518">
        <v>5227</v>
      </c>
      <c r="D7" s="519">
        <v>365</v>
      </c>
      <c r="E7" s="519">
        <v>246.97800000000001</v>
      </c>
      <c r="F7" s="519">
        <v>1046.3430000000001</v>
      </c>
      <c r="G7" s="519">
        <v>1665.22</v>
      </c>
      <c r="H7" s="520">
        <v>2268.4589999999994</v>
      </c>
    </row>
    <row r="8" spans="2:8" x14ac:dyDescent="0.35">
      <c r="B8" s="517">
        <v>2003</v>
      </c>
      <c r="C8" s="518">
        <v>5214.4579999999996</v>
      </c>
      <c r="D8" s="519">
        <v>372</v>
      </c>
      <c r="E8" s="519">
        <v>114.20099999999999</v>
      </c>
      <c r="F8" s="519">
        <v>1173.1020000000001</v>
      </c>
      <c r="G8" s="519">
        <v>1683.13</v>
      </c>
      <c r="H8" s="520">
        <v>2244.0249999999996</v>
      </c>
    </row>
    <row r="9" spans="2:8" x14ac:dyDescent="0.35">
      <c r="B9" s="517">
        <v>2004</v>
      </c>
      <c r="C9" s="518">
        <v>5300.9189999999999</v>
      </c>
      <c r="D9" s="519">
        <v>380</v>
      </c>
      <c r="E9" s="519">
        <v>143.78700000000001</v>
      </c>
      <c r="F9" s="519">
        <v>1075.2429999999999</v>
      </c>
      <c r="G9" s="519">
        <v>1623.127</v>
      </c>
      <c r="H9" s="520">
        <v>2458.7619999999997</v>
      </c>
    </row>
    <row r="10" spans="2:8" x14ac:dyDescent="0.35">
      <c r="B10" s="517">
        <v>2005</v>
      </c>
      <c r="C10" s="518">
        <v>5280.0839999999998</v>
      </c>
      <c r="D10" s="519">
        <v>381</v>
      </c>
      <c r="E10" s="519">
        <v>46.850999999999999</v>
      </c>
      <c r="F10" s="519">
        <v>1163.213</v>
      </c>
      <c r="G10" s="519">
        <v>1364.1679999999999</v>
      </c>
      <c r="H10" s="520">
        <v>2705.8519999999994</v>
      </c>
    </row>
    <row r="11" spans="2:8" x14ac:dyDescent="0.35">
      <c r="B11" s="517">
        <v>2006</v>
      </c>
      <c r="C11" s="518">
        <v>5252.4560000000001</v>
      </c>
      <c r="D11" s="519">
        <v>384</v>
      </c>
      <c r="E11" s="519">
        <v>46.850999999999999</v>
      </c>
      <c r="F11" s="519">
        <v>1163.213</v>
      </c>
      <c r="G11" s="519">
        <v>1280.067</v>
      </c>
      <c r="H11" s="520">
        <v>2762.3249999999998</v>
      </c>
    </row>
    <row r="12" spans="2:8" x14ac:dyDescent="0.35">
      <c r="B12" s="517">
        <v>2007</v>
      </c>
      <c r="C12" s="518">
        <v>5256.4470000000001</v>
      </c>
      <c r="D12" s="519">
        <v>388</v>
      </c>
      <c r="E12" s="519">
        <v>125.351</v>
      </c>
      <c r="F12" s="519">
        <v>1003.412</v>
      </c>
      <c r="G12" s="519">
        <v>1304.155</v>
      </c>
      <c r="H12" s="520">
        <v>2823.5290000000009</v>
      </c>
    </row>
    <row r="13" spans="2:8" x14ac:dyDescent="0.35">
      <c r="B13" s="517">
        <v>2008</v>
      </c>
      <c r="C13" s="518">
        <v>5312.9</v>
      </c>
      <c r="D13" s="519">
        <v>389</v>
      </c>
      <c r="E13" s="519">
        <v>318.17200000000003</v>
      </c>
      <c r="F13" s="519">
        <v>692.81600000000003</v>
      </c>
      <c r="G13" s="519">
        <v>1414.7380000000001</v>
      </c>
      <c r="H13" s="520">
        <v>2887.174</v>
      </c>
    </row>
    <row r="14" spans="2:8" x14ac:dyDescent="0.35">
      <c r="B14" s="517">
        <v>2009</v>
      </c>
      <c r="C14" s="518">
        <v>5517.3869999999997</v>
      </c>
      <c r="D14" s="519">
        <v>391</v>
      </c>
      <c r="E14" s="521">
        <v>288.54700000000003</v>
      </c>
      <c r="F14" s="521">
        <v>719.42899999999997</v>
      </c>
      <c r="G14" s="521">
        <v>1297.075</v>
      </c>
      <c r="H14" s="522">
        <v>3212.3360000000002</v>
      </c>
    </row>
    <row r="15" spans="2:8" x14ac:dyDescent="0.35">
      <c r="B15" s="517">
        <v>2010</v>
      </c>
      <c r="C15" s="523">
        <v>5577.4</v>
      </c>
      <c r="D15" s="519">
        <v>393</v>
      </c>
      <c r="E15" s="521">
        <v>371.4</v>
      </c>
      <c r="F15" s="521">
        <v>602.79999999999995</v>
      </c>
      <c r="G15" s="521">
        <v>945.7</v>
      </c>
      <c r="H15" s="522">
        <v>3657.5</v>
      </c>
    </row>
    <row r="16" spans="2:8" x14ac:dyDescent="0.35">
      <c r="B16" s="517">
        <v>2011</v>
      </c>
      <c r="C16" s="523">
        <v>5784.6</v>
      </c>
      <c r="D16" s="519">
        <v>394</v>
      </c>
      <c r="E16" s="521">
        <v>544.79999999999995</v>
      </c>
      <c r="F16" s="521">
        <v>620.9</v>
      </c>
      <c r="G16" s="521">
        <v>1008</v>
      </c>
      <c r="H16" s="522">
        <v>3610.9000000000005</v>
      </c>
    </row>
    <row r="17" spans="2:11" x14ac:dyDescent="0.35">
      <c r="B17" s="517">
        <v>2012</v>
      </c>
      <c r="C17" s="523">
        <v>5783.6</v>
      </c>
      <c r="D17" s="519">
        <v>395</v>
      </c>
      <c r="E17" s="521">
        <v>554.4</v>
      </c>
      <c r="F17" s="521">
        <v>620.9</v>
      </c>
      <c r="G17" s="521">
        <v>969</v>
      </c>
      <c r="H17" s="522">
        <v>3639.3</v>
      </c>
    </row>
    <row r="18" spans="2:11" x14ac:dyDescent="0.35">
      <c r="B18" s="517">
        <v>2013</v>
      </c>
      <c r="C18" s="523">
        <v>5782</v>
      </c>
      <c r="D18" s="519">
        <v>395</v>
      </c>
      <c r="E18" s="521">
        <v>479.2</v>
      </c>
      <c r="F18" s="521">
        <v>372.3</v>
      </c>
      <c r="G18" s="521">
        <v>1046.4000000000001</v>
      </c>
      <c r="H18" s="522">
        <v>3884.1</v>
      </c>
    </row>
    <row r="19" spans="2:11" x14ac:dyDescent="0.35">
      <c r="B19" s="517">
        <v>2014</v>
      </c>
      <c r="C19" s="524">
        <v>5874</v>
      </c>
      <c r="D19" s="519">
        <v>399</v>
      </c>
      <c r="E19" s="521">
        <v>362.363</v>
      </c>
      <c r="F19" s="521">
        <v>436</v>
      </c>
      <c r="G19" s="521">
        <v>1169</v>
      </c>
      <c r="H19" s="522">
        <v>3906</v>
      </c>
    </row>
    <row r="20" spans="2:11" x14ac:dyDescent="0.35">
      <c r="B20" s="517">
        <v>2015</v>
      </c>
      <c r="C20" s="524">
        <v>5874</v>
      </c>
      <c r="D20" s="519">
        <v>398</v>
      </c>
      <c r="E20" s="521">
        <v>362.363</v>
      </c>
      <c r="F20" s="521">
        <v>432</v>
      </c>
      <c r="G20" s="521">
        <v>1075</v>
      </c>
      <c r="H20" s="522">
        <v>4004</v>
      </c>
    </row>
    <row r="21" spans="2:11" x14ac:dyDescent="0.35">
      <c r="B21" s="517">
        <v>2016</v>
      </c>
      <c r="C21" s="524">
        <v>5874</v>
      </c>
      <c r="D21" s="519">
        <v>400</v>
      </c>
      <c r="E21" s="521">
        <v>104.363</v>
      </c>
      <c r="F21" s="521">
        <v>601</v>
      </c>
      <c r="G21" s="521">
        <v>1162</v>
      </c>
      <c r="H21" s="522">
        <v>4006</v>
      </c>
    </row>
    <row r="22" spans="2:11" x14ac:dyDescent="0.35">
      <c r="B22" s="517">
        <v>2017</v>
      </c>
      <c r="C22" s="524">
        <v>5872.9750000000004</v>
      </c>
      <c r="D22" s="519">
        <v>399</v>
      </c>
      <c r="E22" s="521">
        <v>110.363</v>
      </c>
      <c r="F22" s="521">
        <v>601</v>
      </c>
      <c r="G22" s="521">
        <v>1162</v>
      </c>
      <c r="H22" s="522">
        <v>4000</v>
      </c>
    </row>
    <row r="23" spans="2:11" x14ac:dyDescent="0.35">
      <c r="B23" s="517">
        <v>2018</v>
      </c>
      <c r="C23" s="524">
        <v>5873.3630000000003</v>
      </c>
      <c r="D23" s="525">
        <v>400</v>
      </c>
      <c r="E23" s="521">
        <v>110.363</v>
      </c>
      <c r="F23" s="521">
        <v>601</v>
      </c>
      <c r="G23" s="521">
        <v>1159</v>
      </c>
      <c r="H23" s="522">
        <v>4000</v>
      </c>
    </row>
    <row r="24" spans="2:11" x14ac:dyDescent="0.35">
      <c r="B24" s="517">
        <v>2019</v>
      </c>
      <c r="C24" s="524">
        <v>5874</v>
      </c>
      <c r="D24" s="519">
        <v>400</v>
      </c>
      <c r="E24" s="521">
        <v>112</v>
      </c>
      <c r="F24" s="521">
        <v>589</v>
      </c>
      <c r="G24" s="521">
        <v>692</v>
      </c>
      <c r="H24" s="522">
        <v>4482</v>
      </c>
    </row>
    <row r="25" spans="2:11" x14ac:dyDescent="0.35">
      <c r="B25" s="517">
        <v>2020</v>
      </c>
      <c r="C25" s="524">
        <v>5874</v>
      </c>
      <c r="D25" s="519">
        <v>400</v>
      </c>
      <c r="E25" s="521">
        <v>20</v>
      </c>
      <c r="F25" s="521">
        <v>710</v>
      </c>
      <c r="G25" s="521">
        <v>636</v>
      </c>
      <c r="H25" s="522">
        <v>4509</v>
      </c>
      <c r="K25" s="434"/>
    </row>
    <row r="26" spans="2:11" x14ac:dyDescent="0.35">
      <c r="B26" s="517">
        <v>2021</v>
      </c>
      <c r="C26" s="524">
        <v>5889</v>
      </c>
      <c r="D26" s="519">
        <v>400</v>
      </c>
      <c r="E26" s="521">
        <v>34</v>
      </c>
      <c r="F26" s="521">
        <v>709</v>
      </c>
      <c r="G26" s="521">
        <v>537</v>
      </c>
      <c r="H26" s="522">
        <v>4609</v>
      </c>
      <c r="J26" s="434"/>
    </row>
    <row r="27" spans="2:11" ht="15" thickBot="1" x14ac:dyDescent="0.4">
      <c r="B27" s="517">
        <v>2022</v>
      </c>
      <c r="C27" s="526">
        <v>5890</v>
      </c>
      <c r="D27" s="527">
        <v>400</v>
      </c>
      <c r="E27" s="528">
        <v>35</v>
      </c>
      <c r="F27" s="528">
        <v>709</v>
      </c>
      <c r="G27" s="528">
        <v>537</v>
      </c>
      <c r="H27" s="529">
        <v>4609</v>
      </c>
      <c r="J27" s="434"/>
    </row>
    <row r="28" spans="2:11" x14ac:dyDescent="0.35">
      <c r="B28" s="530"/>
      <c r="C28" s="531"/>
      <c r="D28" s="531"/>
      <c r="E28" s="532"/>
      <c r="F28" s="532"/>
      <c r="G28" s="532"/>
      <c r="H28" s="532"/>
    </row>
    <row r="29" spans="2:11" ht="69" customHeight="1" x14ac:dyDescent="0.35">
      <c r="B29" s="793" t="s">
        <v>864</v>
      </c>
      <c r="C29" s="793"/>
      <c r="D29" s="793"/>
      <c r="E29" s="793"/>
      <c r="F29" s="793"/>
      <c r="G29" s="793"/>
      <c r="H29" s="793"/>
    </row>
  </sheetData>
  <mergeCells count="5">
    <mergeCell ref="B3:B4"/>
    <mergeCell ref="C3:C4"/>
    <mergeCell ref="D3:D4"/>
    <mergeCell ref="E3:H3"/>
    <mergeCell ref="B29:H29"/>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CEB3F-093F-4297-BB8E-79CAB60D703D}">
  <dimension ref="A1:L43"/>
  <sheetViews>
    <sheetView topLeftCell="A16" workbookViewId="0">
      <selection activeCell="D40" sqref="D40"/>
    </sheetView>
  </sheetViews>
  <sheetFormatPr defaultColWidth="9.1796875" defaultRowHeight="14.5" x14ac:dyDescent="0.35"/>
  <cols>
    <col min="1" max="1" width="9.1796875" style="1"/>
    <col min="2" max="2" width="30.54296875" style="1" customWidth="1"/>
    <col min="3" max="10" width="14.453125" style="1" customWidth="1"/>
    <col min="11" max="11" width="13.81640625" style="1" bestFit="1" customWidth="1"/>
    <col min="12" max="12" width="10.81640625" style="1" bestFit="1" customWidth="1"/>
    <col min="13" max="16384" width="9.1796875" style="1"/>
  </cols>
  <sheetData>
    <row r="1" spans="1:12" x14ac:dyDescent="0.35">
      <c r="B1" s="1" t="s">
        <v>865</v>
      </c>
    </row>
    <row r="2" spans="1:12" x14ac:dyDescent="0.35">
      <c r="B2" s="1" t="s">
        <v>866</v>
      </c>
    </row>
    <row r="4" spans="1:12" ht="43.5" customHeight="1" x14ac:dyDescent="0.35">
      <c r="A4" s="533"/>
      <c r="B4" s="534"/>
      <c r="C4" s="794" t="s">
        <v>867</v>
      </c>
      <c r="D4" s="795"/>
      <c r="E4" s="795"/>
      <c r="F4" s="795"/>
      <c r="G4" s="795"/>
      <c r="H4" s="795"/>
      <c r="I4" s="795"/>
      <c r="J4" s="795"/>
    </row>
    <row r="5" spans="1:12" x14ac:dyDescent="0.35">
      <c r="A5" s="535"/>
      <c r="B5" s="536"/>
      <c r="C5" s="796" t="s">
        <v>868</v>
      </c>
      <c r="D5" s="797"/>
      <c r="E5" s="798" t="s">
        <v>869</v>
      </c>
      <c r="F5" s="797"/>
      <c r="G5" s="798" t="s">
        <v>870</v>
      </c>
      <c r="H5" s="797"/>
      <c r="I5" s="798" t="s">
        <v>871</v>
      </c>
      <c r="J5" s="797"/>
    </row>
    <row r="6" spans="1:12" ht="58" x14ac:dyDescent="0.35">
      <c r="A6" s="537" t="s">
        <v>872</v>
      </c>
      <c r="B6" s="538" t="s">
        <v>873</v>
      </c>
      <c r="C6" s="539" t="s">
        <v>874</v>
      </c>
      <c r="D6" s="539" t="s">
        <v>875</v>
      </c>
      <c r="E6" s="539" t="s">
        <v>874</v>
      </c>
      <c r="F6" s="539" t="s">
        <v>875</v>
      </c>
      <c r="G6" s="539" t="s">
        <v>874</v>
      </c>
      <c r="H6" s="539" t="s">
        <v>875</v>
      </c>
      <c r="I6" s="539" t="s">
        <v>874</v>
      </c>
      <c r="J6" s="539" t="s">
        <v>875</v>
      </c>
    </row>
    <row r="7" spans="1:12" x14ac:dyDescent="0.35">
      <c r="A7" s="540">
        <v>2006</v>
      </c>
      <c r="B7" s="541">
        <v>80777.614759999997</v>
      </c>
      <c r="C7" s="541">
        <v>6951.0891200000005</v>
      </c>
      <c r="D7" s="541">
        <v>366.98600000000005</v>
      </c>
      <c r="E7" s="541">
        <v>48339.195344000007</v>
      </c>
      <c r="F7" s="541">
        <v>2292.9701100000002</v>
      </c>
      <c r="G7" s="541">
        <v>18321.600156</v>
      </c>
      <c r="H7" s="541">
        <v>840.03682000000003</v>
      </c>
      <c r="I7" s="541">
        <v>1364.7768599999999</v>
      </c>
      <c r="J7" s="541">
        <v>2301.05935</v>
      </c>
      <c r="K7" s="542"/>
      <c r="L7" s="542"/>
    </row>
    <row r="8" spans="1:12" x14ac:dyDescent="0.35">
      <c r="A8" s="540">
        <v>2007</v>
      </c>
      <c r="B8" s="541">
        <v>81389.765440000017</v>
      </c>
      <c r="C8" s="541">
        <v>6214.8123299999997</v>
      </c>
      <c r="D8" s="541">
        <v>299.71435000000008</v>
      </c>
      <c r="E8" s="541">
        <v>46457.864959999999</v>
      </c>
      <c r="F8" s="541">
        <v>2301.2052300000005</v>
      </c>
      <c r="G8" s="541">
        <v>21044.694570000007</v>
      </c>
      <c r="H8" s="541">
        <v>875.30772000000002</v>
      </c>
      <c r="I8" s="541">
        <v>1876.3689899999999</v>
      </c>
      <c r="J8" s="541">
        <v>2320.3862899999995</v>
      </c>
      <c r="K8" s="542"/>
      <c r="L8" s="542"/>
    </row>
    <row r="9" spans="1:12" x14ac:dyDescent="0.35">
      <c r="A9" s="540">
        <v>2008</v>
      </c>
      <c r="B9" s="541">
        <v>82165.402452999988</v>
      </c>
      <c r="C9" s="541">
        <v>5483.8525230000005</v>
      </c>
      <c r="D9" s="541">
        <v>281.35460999999998</v>
      </c>
      <c r="E9" s="541">
        <v>41142.190399999999</v>
      </c>
      <c r="F9" s="541">
        <v>2148.0614999999998</v>
      </c>
      <c r="G9" s="541">
        <v>26905.272000000004</v>
      </c>
      <c r="H9" s="541">
        <v>1056.0336400000001</v>
      </c>
      <c r="I9" s="541">
        <v>2794.92832</v>
      </c>
      <c r="J9" s="541">
        <v>2353.8094599999999</v>
      </c>
      <c r="K9" s="542"/>
      <c r="L9" s="542"/>
    </row>
    <row r="10" spans="1:12" x14ac:dyDescent="0.35">
      <c r="A10" s="540">
        <v>2009</v>
      </c>
      <c r="B10" s="541">
        <v>82030.234880000004</v>
      </c>
      <c r="C10" s="541">
        <v>4193.8710799999999</v>
      </c>
      <c r="D10" s="541">
        <v>212.64432000000002</v>
      </c>
      <c r="E10" s="541">
        <v>37707.235299999993</v>
      </c>
      <c r="F10" s="541">
        <v>2230.0139799999997</v>
      </c>
      <c r="G10" s="541">
        <v>30120.439249999996</v>
      </c>
      <c r="H10" s="541">
        <v>1830.7666800000002</v>
      </c>
      <c r="I10" s="541">
        <v>3754.74755</v>
      </c>
      <c r="J10" s="541">
        <v>1980.5167200000001</v>
      </c>
      <c r="K10" s="542"/>
      <c r="L10" s="542"/>
    </row>
    <row r="11" spans="1:12" x14ac:dyDescent="0.35">
      <c r="A11" s="540">
        <v>2010</v>
      </c>
      <c r="B11" s="541">
        <v>82552.990091999905</v>
      </c>
      <c r="C11" s="541">
        <v>3962.4076220000011</v>
      </c>
      <c r="D11" s="541">
        <v>194.24385999999998</v>
      </c>
      <c r="E11" s="541">
        <v>33951.182170000007</v>
      </c>
      <c r="F11" s="541">
        <v>2114.4184299999997</v>
      </c>
      <c r="G11" s="541">
        <v>32839.03201000001</v>
      </c>
      <c r="H11" s="541">
        <v>2124.1185459999997</v>
      </c>
      <c r="I11" s="541">
        <v>5292.7642599999999</v>
      </c>
      <c r="J11" s="541">
        <v>2073.4904900000001</v>
      </c>
      <c r="K11" s="542"/>
      <c r="L11" s="542"/>
    </row>
    <row r="12" spans="1:12" x14ac:dyDescent="0.35">
      <c r="A12" s="540">
        <v>2011</v>
      </c>
      <c r="B12" s="541">
        <v>82927.590350999904</v>
      </c>
      <c r="C12" s="541">
        <v>3786.9536930000022</v>
      </c>
      <c r="D12" s="541">
        <v>188.08063299999998</v>
      </c>
      <c r="E12" s="541">
        <v>29055.710088000022</v>
      </c>
      <c r="F12" s="541">
        <v>1711.1931400000001</v>
      </c>
      <c r="G12" s="541">
        <v>35933.943930000001</v>
      </c>
      <c r="H12" s="541">
        <v>1660.8530499999997</v>
      </c>
      <c r="I12" s="541">
        <v>7865.3694100000012</v>
      </c>
      <c r="J12" s="541">
        <v>2724.1123400000006</v>
      </c>
      <c r="K12" s="542"/>
      <c r="L12" s="542"/>
    </row>
    <row r="13" spans="1:12" x14ac:dyDescent="0.35">
      <c r="A13" s="540">
        <v>2012</v>
      </c>
      <c r="B13" s="541">
        <v>83047.207449999943</v>
      </c>
      <c r="C13" s="541">
        <v>3522.360721</v>
      </c>
      <c r="D13" s="541">
        <v>167.47103000000001</v>
      </c>
      <c r="E13" s="541">
        <v>25817.200630000007</v>
      </c>
      <c r="F13" s="541">
        <v>1364.8722</v>
      </c>
      <c r="G13" s="541">
        <v>38593.071529999994</v>
      </c>
      <c r="H13" s="541">
        <v>2497.5475499999998</v>
      </c>
      <c r="I13" s="541">
        <v>8902.7006600000022</v>
      </c>
      <c r="J13" s="541">
        <v>2181.6571099999996</v>
      </c>
      <c r="K13" s="542"/>
      <c r="L13" s="542"/>
    </row>
    <row r="14" spans="1:12" x14ac:dyDescent="0.35">
      <c r="A14" s="540">
        <v>2013</v>
      </c>
      <c r="B14" s="541">
        <v>83253.278909999994</v>
      </c>
      <c r="C14" s="541">
        <v>3217.4273640000001</v>
      </c>
      <c r="D14" s="541">
        <v>150.78775999999999</v>
      </c>
      <c r="E14" s="541">
        <v>20978.507049999997</v>
      </c>
      <c r="F14" s="541">
        <v>1033.7707399999999</v>
      </c>
      <c r="G14" s="541">
        <v>41323.407075999981</v>
      </c>
      <c r="H14" s="541">
        <v>2349.5595688799999</v>
      </c>
      <c r="I14" s="541">
        <v>11330.167383</v>
      </c>
      <c r="J14" s="541">
        <v>2869.8085999999998</v>
      </c>
      <c r="K14" s="542"/>
      <c r="L14" s="542"/>
    </row>
    <row r="15" spans="1:12" x14ac:dyDescent="0.35">
      <c r="A15" s="540">
        <v>2014</v>
      </c>
      <c r="B15" s="541">
        <v>83530.198721648267</v>
      </c>
      <c r="C15" s="541">
        <v>2756.2343641301222</v>
      </c>
      <c r="D15" s="541">
        <v>123.05454001920671</v>
      </c>
      <c r="E15" s="541">
        <v>17883.240820963671</v>
      </c>
      <c r="F15" s="541">
        <v>764.75500012479415</v>
      </c>
      <c r="G15" s="541">
        <v>42955.497214841358</v>
      </c>
      <c r="H15" s="541">
        <v>2452.2404795928533</v>
      </c>
      <c r="I15" s="541">
        <v>13534.332823126471</v>
      </c>
      <c r="J15" s="541">
        <v>3060.8432598498439</v>
      </c>
      <c r="K15" s="542"/>
      <c r="L15" s="542"/>
    </row>
    <row r="16" spans="1:12" x14ac:dyDescent="0.35">
      <c r="A16" s="540">
        <v>2015</v>
      </c>
      <c r="B16" s="541">
        <v>83619.601989999996</v>
      </c>
      <c r="C16" s="541">
        <v>2597.0018900000005</v>
      </c>
      <c r="D16" s="541">
        <v>104.33769000000001</v>
      </c>
      <c r="E16" s="541">
        <v>15988.586000000001</v>
      </c>
      <c r="F16" s="541">
        <v>580.94096999999999</v>
      </c>
      <c r="G16" s="541">
        <v>43645.625999999997</v>
      </c>
      <c r="H16" s="541">
        <v>2554.7593999999999</v>
      </c>
      <c r="I16" s="541">
        <v>15029.831</v>
      </c>
      <c r="J16" s="541">
        <v>3115.6848</v>
      </c>
      <c r="K16" s="542"/>
      <c r="L16" s="542"/>
    </row>
    <row r="17" spans="1:12" x14ac:dyDescent="0.35">
      <c r="A17" s="543">
        <v>2016</v>
      </c>
      <c r="B17" s="541">
        <v>83732.033422424778</v>
      </c>
      <c r="C17" s="541">
        <v>2518.9811830005256</v>
      </c>
      <c r="D17" s="541">
        <v>79.102259986507875</v>
      </c>
      <c r="E17" s="541">
        <v>14800.8290019162</v>
      </c>
      <c r="F17" s="541">
        <v>529.21894013403278</v>
      </c>
      <c r="G17" s="541">
        <v>43060.277374735058</v>
      </c>
      <c r="H17" s="541">
        <v>2505.3970095829823</v>
      </c>
      <c r="I17" s="541">
        <v>17037.939003269239</v>
      </c>
      <c r="J17" s="541">
        <v>3200.329769800253</v>
      </c>
      <c r="K17" s="542"/>
      <c r="L17" s="542"/>
    </row>
    <row r="18" spans="1:12" x14ac:dyDescent="0.35">
      <c r="A18" s="543">
        <v>2017</v>
      </c>
      <c r="B18" s="541">
        <v>83862.683366999961</v>
      </c>
      <c r="C18" s="541">
        <v>2302.3764909999986</v>
      </c>
      <c r="D18" s="541">
        <v>48.523579999999995</v>
      </c>
      <c r="E18" s="541">
        <v>14168.338699999993</v>
      </c>
      <c r="F18" s="541">
        <v>479.72491300000002</v>
      </c>
      <c r="G18" s="541">
        <v>42009.511843999964</v>
      </c>
      <c r="H18" s="541">
        <v>2494.0877549999991</v>
      </c>
      <c r="I18" s="541">
        <v>19144.940522999997</v>
      </c>
      <c r="J18" s="541">
        <v>3215.5578659999996</v>
      </c>
      <c r="K18" s="542"/>
      <c r="L18" s="542"/>
    </row>
    <row r="19" spans="1:12" x14ac:dyDescent="0.35">
      <c r="A19" s="543">
        <v>2018</v>
      </c>
      <c r="B19" s="541">
        <v>84079.090953000006</v>
      </c>
      <c r="C19" s="541">
        <v>1091.7326749999991</v>
      </c>
      <c r="D19" s="541">
        <v>50.352979999999995</v>
      </c>
      <c r="E19" s="541">
        <v>7164.7892709999996</v>
      </c>
      <c r="F19" s="541">
        <v>359.58299</v>
      </c>
      <c r="G19" s="541">
        <v>44062.255004000006</v>
      </c>
      <c r="H19" s="541">
        <v>2420.3027749999983</v>
      </c>
      <c r="I19" s="541">
        <v>25371.447018999999</v>
      </c>
      <c r="J19" s="541">
        <v>3558.830199</v>
      </c>
      <c r="K19" s="542"/>
      <c r="L19" s="542"/>
    </row>
    <row r="20" spans="1:12" x14ac:dyDescent="0.35">
      <c r="A20" s="543">
        <v>2019</v>
      </c>
      <c r="B20" s="541">
        <v>84388.831510999997</v>
      </c>
      <c r="C20" s="541">
        <v>1173.915418</v>
      </c>
      <c r="D20" s="541">
        <v>102.40417000000001</v>
      </c>
      <c r="E20" s="541">
        <v>4890.8514209999994</v>
      </c>
      <c r="F20" s="541">
        <v>358.93623000000002</v>
      </c>
      <c r="G20" s="541">
        <v>31965.535827999996</v>
      </c>
      <c r="H20" s="541">
        <v>2163.11519</v>
      </c>
      <c r="I20" s="541">
        <v>39982.100439999995</v>
      </c>
      <c r="J20" s="541">
        <v>3751.9560000000015</v>
      </c>
      <c r="K20" s="542"/>
      <c r="L20" s="542"/>
    </row>
    <row r="21" spans="1:12" x14ac:dyDescent="0.35">
      <c r="A21" s="543">
        <v>2020</v>
      </c>
      <c r="B21" s="541">
        <v>84808.025344036796</v>
      </c>
      <c r="C21" s="541">
        <v>1515.1234826000009</v>
      </c>
      <c r="D21" s="541">
        <v>115.09758000000001</v>
      </c>
      <c r="E21" s="541">
        <v>3962.9663010000004</v>
      </c>
      <c r="F21" s="541">
        <v>353.34722000000005</v>
      </c>
      <c r="G21" s="541">
        <v>25889.420760000008</v>
      </c>
      <c r="H21" s="541">
        <v>1823.9338700000001</v>
      </c>
      <c r="I21" s="541">
        <v>47101.907569999996</v>
      </c>
      <c r="J21" s="541">
        <v>4043.2587100000005</v>
      </c>
      <c r="K21" s="542"/>
      <c r="L21" s="542"/>
    </row>
    <row r="22" spans="1:12" x14ac:dyDescent="0.35">
      <c r="A22" s="543">
        <v>2021</v>
      </c>
      <c r="B22" s="541">
        <v>85166.205203747377</v>
      </c>
      <c r="C22" s="541">
        <v>1842.9736335999987</v>
      </c>
      <c r="D22" s="541">
        <v>128.34191999999999</v>
      </c>
      <c r="E22" s="541">
        <v>3231.2475909999989</v>
      </c>
      <c r="F22" s="541">
        <v>326.72978000000006</v>
      </c>
      <c r="G22" s="541">
        <v>22043.44597999999</v>
      </c>
      <c r="H22" s="541">
        <v>1688.3224599999999</v>
      </c>
      <c r="I22" s="541">
        <v>51780.595499999996</v>
      </c>
      <c r="J22" s="541">
        <v>4123.6409060000005</v>
      </c>
      <c r="K22" s="542"/>
      <c r="L22" s="542"/>
    </row>
    <row r="23" spans="1:12" x14ac:dyDescent="0.35">
      <c r="A23" s="543">
        <v>2022</v>
      </c>
      <c r="B23" s="541">
        <v>85040.922818614898</v>
      </c>
      <c r="C23" s="541">
        <v>2036.5485949999998</v>
      </c>
      <c r="D23" s="541">
        <v>101.18657</v>
      </c>
      <c r="E23" s="541">
        <v>2753.0202780000004</v>
      </c>
      <c r="F23" s="541">
        <v>309.73721</v>
      </c>
      <c r="G23" s="541">
        <v>18850.64214</v>
      </c>
      <c r="H23" s="541">
        <v>1442.1700699999999</v>
      </c>
      <c r="I23" s="541">
        <v>55191.321873999987</v>
      </c>
      <c r="J23" s="541">
        <v>4357.654461000001</v>
      </c>
      <c r="K23" s="542"/>
      <c r="L23" s="542"/>
    </row>
    <row r="24" spans="1:12" x14ac:dyDescent="0.35">
      <c r="B24" s="544"/>
    </row>
    <row r="33" spans="3:5" x14ac:dyDescent="0.35">
      <c r="C33" s="544"/>
      <c r="D33" s="544"/>
      <c r="E33" s="544"/>
    </row>
    <row r="34" spans="3:5" x14ac:dyDescent="0.35">
      <c r="C34" s="544"/>
      <c r="D34" s="544"/>
      <c r="E34" s="544"/>
    </row>
    <row r="35" spans="3:5" x14ac:dyDescent="0.35">
      <c r="C35" s="544"/>
      <c r="D35" s="544"/>
      <c r="E35" s="544"/>
    </row>
    <row r="36" spans="3:5" x14ac:dyDescent="0.35">
      <c r="C36" s="544"/>
      <c r="D36" s="544"/>
      <c r="E36" s="544"/>
    </row>
    <row r="40" spans="3:5" x14ac:dyDescent="0.35">
      <c r="C40" s="544"/>
      <c r="D40" s="544"/>
      <c r="E40" s="544"/>
    </row>
    <row r="41" spans="3:5" x14ac:dyDescent="0.35">
      <c r="C41" s="544"/>
      <c r="D41" s="544"/>
      <c r="E41" s="544"/>
    </row>
    <row r="42" spans="3:5" x14ac:dyDescent="0.35">
      <c r="C42" s="544"/>
      <c r="D42" s="544"/>
      <c r="E42" s="544"/>
    </row>
    <row r="43" spans="3:5" x14ac:dyDescent="0.35">
      <c r="C43" s="544"/>
      <c r="D43" s="544"/>
      <c r="E43" s="544"/>
    </row>
  </sheetData>
  <mergeCells count="5">
    <mergeCell ref="C4:J4"/>
    <mergeCell ref="C5:D5"/>
    <mergeCell ref="E5:F5"/>
    <mergeCell ref="G5:H5"/>
    <mergeCell ref="I5:J5"/>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E32AA-5A33-471E-B58F-2A8953FBC559}">
  <dimension ref="A1:R20"/>
  <sheetViews>
    <sheetView workbookViewId="0">
      <selection activeCell="T9" sqref="T9"/>
    </sheetView>
  </sheetViews>
  <sheetFormatPr defaultColWidth="9.1796875" defaultRowHeight="14.5" x14ac:dyDescent="0.35"/>
  <cols>
    <col min="1" max="1" width="9.1796875" style="1"/>
    <col min="2" max="2" width="5.81640625" style="1" customWidth="1"/>
    <col min="3" max="3" width="1.453125" style="1" customWidth="1"/>
    <col min="4" max="4" width="36.1796875" style="1" customWidth="1"/>
    <col min="5" max="10" width="9.1796875" style="1"/>
    <col min="11" max="12" width="11.54296875" style="1" bestFit="1" customWidth="1"/>
    <col min="13" max="16384" width="9.1796875" style="1"/>
  </cols>
  <sheetData>
    <row r="1" spans="1:18" x14ac:dyDescent="0.35">
      <c r="A1" s="120"/>
      <c r="B1" s="120"/>
      <c r="C1" s="120"/>
      <c r="D1" s="120"/>
      <c r="E1" s="120"/>
      <c r="F1" s="120"/>
      <c r="G1" s="120"/>
      <c r="H1" s="120"/>
      <c r="I1" s="120"/>
      <c r="J1" s="120"/>
      <c r="K1" s="120"/>
      <c r="L1" s="120"/>
    </row>
    <row r="2" spans="1:18" ht="15.5" x14ac:dyDescent="0.35">
      <c r="A2" s="545" t="s">
        <v>876</v>
      </c>
      <c r="B2" s="120"/>
      <c r="C2" s="120"/>
      <c r="D2" s="120"/>
      <c r="E2" s="120"/>
      <c r="F2" s="120"/>
      <c r="G2" s="120"/>
      <c r="H2" s="120"/>
      <c r="I2" s="120"/>
      <c r="J2" s="120"/>
      <c r="K2" s="120"/>
      <c r="L2" s="120"/>
    </row>
    <row r="3" spans="1:18" x14ac:dyDescent="0.35">
      <c r="A3" s="120" t="s">
        <v>877</v>
      </c>
      <c r="B3" s="120"/>
      <c r="C3" s="120"/>
      <c r="D3" s="120"/>
      <c r="E3" s="120"/>
      <c r="F3" s="120"/>
      <c r="G3" s="120"/>
      <c r="H3" s="120"/>
      <c r="I3" s="120"/>
      <c r="J3" s="120"/>
      <c r="K3" s="120"/>
      <c r="L3" s="120"/>
    </row>
    <row r="4" spans="1:18" ht="15" thickBot="1" x14ac:dyDescent="0.4">
      <c r="A4" s="120"/>
      <c r="B4" s="120"/>
      <c r="C4" s="120"/>
      <c r="D4" s="120"/>
      <c r="E4" s="120"/>
      <c r="F4" s="120"/>
      <c r="G4" s="120"/>
      <c r="H4" s="120"/>
      <c r="I4" s="120"/>
      <c r="J4" s="120"/>
      <c r="L4" s="546"/>
      <c r="Q4" s="546"/>
      <c r="R4" s="546" t="s">
        <v>878</v>
      </c>
    </row>
    <row r="5" spans="1:18" ht="15.5" thickTop="1" thickBot="1" x14ac:dyDescent="0.4">
      <c r="A5" s="547"/>
      <c r="B5" s="548"/>
      <c r="C5" s="548"/>
      <c r="D5" s="549"/>
      <c r="E5" s="550">
        <v>2009</v>
      </c>
      <c r="F5" s="550">
        <v>2010</v>
      </c>
      <c r="G5" s="550">
        <v>2011</v>
      </c>
      <c r="H5" s="550">
        <v>2012</v>
      </c>
      <c r="I5" s="550">
        <v>2013</v>
      </c>
      <c r="J5" s="550">
        <v>2014</v>
      </c>
      <c r="K5" s="551">
        <v>2015</v>
      </c>
      <c r="L5" s="551">
        <v>2016</v>
      </c>
      <c r="M5" s="551">
        <v>2017</v>
      </c>
      <c r="N5" s="551">
        <v>2018</v>
      </c>
      <c r="O5" s="551">
        <v>2019</v>
      </c>
      <c r="P5" s="551">
        <v>2020</v>
      </c>
      <c r="Q5" s="551">
        <v>2021</v>
      </c>
      <c r="R5" s="551">
        <v>2022</v>
      </c>
    </row>
    <row r="6" spans="1:18" ht="16" thickTop="1" x14ac:dyDescent="0.35">
      <c r="A6" s="799" t="s">
        <v>323</v>
      </c>
      <c r="B6" s="800"/>
      <c r="C6" s="800"/>
      <c r="D6" s="801"/>
      <c r="E6" s="552">
        <v>17190.59</v>
      </c>
      <c r="F6" s="552">
        <v>22917.749999999996</v>
      </c>
      <c r="G6" s="552">
        <v>25624.600000000002</v>
      </c>
      <c r="H6" s="552">
        <v>21234.829999999998</v>
      </c>
      <c r="I6" s="552">
        <v>20034.420000000002</v>
      </c>
      <c r="J6" s="553">
        <v>20560</v>
      </c>
      <c r="K6" s="553">
        <v>17409.440533000001</v>
      </c>
      <c r="L6" s="553">
        <v>17113.89</v>
      </c>
      <c r="M6" s="553">
        <v>17166.543333000001</v>
      </c>
      <c r="N6" s="553">
        <v>16918.343499999999</v>
      </c>
      <c r="O6" s="553">
        <v>7567.5999999999995</v>
      </c>
      <c r="P6" s="553">
        <v>7013.99</v>
      </c>
      <c r="Q6" s="553">
        <v>6804.9819047619048</v>
      </c>
      <c r="R6" s="553">
        <v>6788.7219999999998</v>
      </c>
    </row>
    <row r="7" spans="1:18" x14ac:dyDescent="0.35">
      <c r="A7" s="77"/>
      <c r="B7" s="692" t="s">
        <v>324</v>
      </c>
      <c r="C7" s="692"/>
      <c r="D7" s="693"/>
      <c r="E7" s="554">
        <v>4086.9399999999996</v>
      </c>
      <c r="F7" s="554">
        <v>4024.7900000000004</v>
      </c>
      <c r="G7" s="554">
        <v>3935.0099999999998</v>
      </c>
      <c r="H7" s="554">
        <v>4078.79</v>
      </c>
      <c r="I7" s="554">
        <v>3503.05</v>
      </c>
      <c r="J7" s="78">
        <v>4230.18</v>
      </c>
      <c r="K7" s="78">
        <v>4223.09</v>
      </c>
      <c r="L7" s="78">
        <v>4514.51</v>
      </c>
      <c r="M7" s="78">
        <v>4736.7133329999997</v>
      </c>
      <c r="N7" s="78">
        <v>4611.6792416161006</v>
      </c>
      <c r="O7" s="78">
        <v>4072.73</v>
      </c>
      <c r="P7" s="78">
        <v>4111.59</v>
      </c>
      <c r="Q7" s="78">
        <v>3979.2466226580627</v>
      </c>
      <c r="R7" s="78">
        <v>3863.8720000000003</v>
      </c>
    </row>
    <row r="8" spans="1:18" ht="26" x14ac:dyDescent="0.35">
      <c r="A8" s="555"/>
      <c r="B8" s="556"/>
      <c r="C8" s="556"/>
      <c r="D8" s="80" t="s">
        <v>325</v>
      </c>
      <c r="E8" s="554">
        <v>171.13</v>
      </c>
      <c r="F8" s="554">
        <v>188.42000000000002</v>
      </c>
      <c r="G8" s="554">
        <v>192.46</v>
      </c>
      <c r="H8" s="554">
        <v>186.81</v>
      </c>
      <c r="I8" s="554">
        <v>190.56</v>
      </c>
      <c r="J8" s="78">
        <v>240.41</v>
      </c>
      <c r="K8" s="78">
        <v>245.82999999999998</v>
      </c>
      <c r="L8" s="78">
        <v>248.13</v>
      </c>
      <c r="M8" s="78">
        <v>254.31</v>
      </c>
      <c r="N8" s="78">
        <v>249.22</v>
      </c>
      <c r="O8" s="78">
        <v>243.6</v>
      </c>
      <c r="P8" s="78">
        <v>243.5</v>
      </c>
      <c r="Q8" s="78">
        <v>246</v>
      </c>
      <c r="R8" s="78">
        <v>247</v>
      </c>
    </row>
    <row r="9" spans="1:18" ht="43.5" x14ac:dyDescent="0.35">
      <c r="A9" s="555"/>
      <c r="B9" s="556"/>
      <c r="C9" s="556"/>
      <c r="D9" s="80" t="s">
        <v>879</v>
      </c>
      <c r="E9" s="554">
        <v>21</v>
      </c>
      <c r="F9" s="554">
        <v>20</v>
      </c>
      <c r="G9" s="554">
        <v>20</v>
      </c>
      <c r="H9" s="554">
        <v>20</v>
      </c>
      <c r="I9" s="554">
        <v>841.32</v>
      </c>
      <c r="J9" s="78">
        <v>814.8</v>
      </c>
      <c r="K9" s="78">
        <v>810</v>
      </c>
      <c r="L9" s="78">
        <v>795</v>
      </c>
      <c r="M9" s="78">
        <v>743</v>
      </c>
      <c r="N9" s="78">
        <v>721</v>
      </c>
      <c r="O9" s="78">
        <v>685</v>
      </c>
      <c r="P9" s="78">
        <v>699</v>
      </c>
      <c r="Q9" s="78">
        <v>695</v>
      </c>
      <c r="R9" s="78">
        <v>659</v>
      </c>
    </row>
    <row r="10" spans="1:18" ht="51" x14ac:dyDescent="0.35">
      <c r="A10" s="555"/>
      <c r="B10" s="556"/>
      <c r="C10" s="556"/>
      <c r="D10" s="557" t="s">
        <v>880</v>
      </c>
      <c r="E10" s="554">
        <v>713</v>
      </c>
      <c r="F10" s="554">
        <v>743</v>
      </c>
      <c r="G10" s="554">
        <v>755</v>
      </c>
      <c r="H10" s="554">
        <v>780</v>
      </c>
      <c r="I10" s="558" t="s">
        <v>881</v>
      </c>
      <c r="J10" s="558" t="s">
        <v>881</v>
      </c>
      <c r="K10" s="558" t="s">
        <v>881</v>
      </c>
      <c r="L10" s="558" t="s">
        <v>881</v>
      </c>
      <c r="M10" s="558" t="s">
        <v>881</v>
      </c>
      <c r="N10" s="558" t="s">
        <v>881</v>
      </c>
      <c r="O10" s="558" t="s">
        <v>881</v>
      </c>
      <c r="P10" s="558" t="s">
        <v>881</v>
      </c>
      <c r="Q10" s="558" t="s">
        <v>881</v>
      </c>
      <c r="R10" s="558" t="s">
        <v>881</v>
      </c>
    </row>
    <row r="11" spans="1:18" ht="26" x14ac:dyDescent="0.35">
      <c r="A11" s="559"/>
      <c r="B11" s="560"/>
      <c r="C11" s="560"/>
      <c r="D11" s="80" t="s">
        <v>327</v>
      </c>
      <c r="E11" s="554">
        <v>2631.9399999999996</v>
      </c>
      <c r="F11" s="554">
        <v>2442</v>
      </c>
      <c r="G11" s="554">
        <v>2337.6499999999996</v>
      </c>
      <c r="H11" s="554">
        <v>2316.91</v>
      </c>
      <c r="I11" s="554">
        <v>1678.5700000000002</v>
      </c>
      <c r="J11" s="78">
        <v>2295</v>
      </c>
      <c r="K11" s="78">
        <v>2233</v>
      </c>
      <c r="L11" s="78">
        <v>2251.54</v>
      </c>
      <c r="M11" s="78">
        <v>2510.09</v>
      </c>
      <c r="N11" s="78">
        <v>2542.5</v>
      </c>
      <c r="O11" s="78">
        <v>2505</v>
      </c>
      <c r="P11" s="78">
        <v>2435.4</v>
      </c>
      <c r="Q11" s="78">
        <v>2435</v>
      </c>
      <c r="R11" s="78">
        <v>2439.8000000000002</v>
      </c>
    </row>
    <row r="12" spans="1:18" ht="26" x14ac:dyDescent="0.35">
      <c r="A12" s="555"/>
      <c r="B12" s="560"/>
      <c r="C12" s="560"/>
      <c r="D12" s="80" t="s">
        <v>328</v>
      </c>
      <c r="E12" s="554">
        <v>286.37</v>
      </c>
      <c r="F12" s="554">
        <v>402.57</v>
      </c>
      <c r="G12" s="554">
        <v>392.43000000000006</v>
      </c>
      <c r="H12" s="554">
        <v>475.57000000000005</v>
      </c>
      <c r="I12" s="554">
        <v>503.59999999999997</v>
      </c>
      <c r="J12" s="78">
        <v>594.79999999999995</v>
      </c>
      <c r="K12" s="78">
        <v>461.26000000000005</v>
      </c>
      <c r="L12" s="78">
        <v>540.09</v>
      </c>
      <c r="M12" s="78">
        <v>501.42999999999995</v>
      </c>
      <c r="N12" s="78">
        <v>597.95924200000002</v>
      </c>
      <c r="O12" s="78">
        <v>536.77</v>
      </c>
      <c r="P12" s="78">
        <v>633.69000000000005</v>
      </c>
      <c r="Q12" s="78">
        <v>522.16999999999996</v>
      </c>
      <c r="R12" s="78">
        <v>445.07199999999995</v>
      </c>
    </row>
    <row r="13" spans="1:18" ht="52" x14ac:dyDescent="0.35">
      <c r="A13" s="555"/>
      <c r="B13" s="560"/>
      <c r="C13" s="560"/>
      <c r="D13" s="80" t="s">
        <v>329</v>
      </c>
      <c r="E13" s="554">
        <v>263.5</v>
      </c>
      <c r="F13" s="554">
        <v>228.8</v>
      </c>
      <c r="G13" s="554">
        <v>237.47</v>
      </c>
      <c r="H13" s="554">
        <v>299.5</v>
      </c>
      <c r="I13" s="554">
        <v>289</v>
      </c>
      <c r="J13" s="78">
        <v>277</v>
      </c>
      <c r="K13" s="78">
        <v>465</v>
      </c>
      <c r="L13" s="78">
        <v>671</v>
      </c>
      <c r="M13" s="78">
        <v>720</v>
      </c>
      <c r="N13" s="78">
        <v>495</v>
      </c>
      <c r="O13" s="78">
        <v>92.36</v>
      </c>
      <c r="P13" s="78">
        <v>90</v>
      </c>
      <c r="Q13" s="78">
        <v>72</v>
      </c>
      <c r="R13" s="78">
        <v>64</v>
      </c>
    </row>
    <row r="14" spans="1:18" ht="52" x14ac:dyDescent="0.35">
      <c r="A14" s="555"/>
      <c r="B14" s="560"/>
      <c r="C14" s="560"/>
      <c r="D14" s="80" t="s">
        <v>882</v>
      </c>
      <c r="E14" s="561" t="s">
        <v>881</v>
      </c>
      <c r="F14" s="561" t="s">
        <v>881</v>
      </c>
      <c r="G14" s="561" t="s">
        <v>881</v>
      </c>
      <c r="H14" s="561" t="s">
        <v>881</v>
      </c>
      <c r="I14" s="561" t="s">
        <v>881</v>
      </c>
      <c r="J14" s="562" t="s">
        <v>883</v>
      </c>
      <c r="K14" s="562" t="s">
        <v>883</v>
      </c>
      <c r="L14" s="562" t="s">
        <v>883</v>
      </c>
      <c r="M14" s="562" t="s">
        <v>883</v>
      </c>
      <c r="N14" s="562" t="s">
        <v>883</v>
      </c>
      <c r="O14" s="562" t="s">
        <v>883</v>
      </c>
      <c r="P14" s="562" t="s">
        <v>883</v>
      </c>
      <c r="Q14" s="562" t="s">
        <v>883</v>
      </c>
      <c r="R14" s="562" t="s">
        <v>883</v>
      </c>
    </row>
    <row r="15" spans="1:18" ht="39.5" thickBot="1" x14ac:dyDescent="0.4">
      <c r="A15" s="563"/>
      <c r="B15" s="564"/>
      <c r="C15" s="564"/>
      <c r="D15" s="565" t="s">
        <v>332</v>
      </c>
      <c r="E15" s="566" t="s">
        <v>881</v>
      </c>
      <c r="F15" s="566" t="s">
        <v>881</v>
      </c>
      <c r="G15" s="566" t="s">
        <v>881</v>
      </c>
      <c r="H15" s="566" t="s">
        <v>881</v>
      </c>
      <c r="I15" s="566" t="s">
        <v>881</v>
      </c>
      <c r="J15" s="567">
        <v>8.17</v>
      </c>
      <c r="K15" s="567">
        <v>8</v>
      </c>
      <c r="L15" s="567">
        <v>8.75</v>
      </c>
      <c r="M15" s="567">
        <v>6.8833330000000004</v>
      </c>
      <c r="N15" s="567">
        <v>6</v>
      </c>
      <c r="O15" s="567">
        <v>10</v>
      </c>
      <c r="P15" s="567">
        <v>10</v>
      </c>
      <c r="Q15" s="567">
        <v>9.0766226580626306</v>
      </c>
      <c r="R15" s="567">
        <v>9</v>
      </c>
    </row>
    <row r="16" spans="1:18" ht="15" thickTop="1" x14ac:dyDescent="0.35">
      <c r="A16" s="88"/>
      <c r="B16" s="88"/>
      <c r="C16" s="88"/>
      <c r="D16" s="88"/>
      <c r="E16" s="88"/>
      <c r="F16" s="88"/>
      <c r="G16" s="88"/>
      <c r="H16" s="120"/>
      <c r="I16" s="120"/>
      <c r="J16" s="120"/>
    </row>
    <row r="17" spans="1:10" ht="15" customHeight="1" x14ac:dyDescent="0.35">
      <c r="A17" s="703" t="s">
        <v>334</v>
      </c>
      <c r="B17" s="703"/>
      <c r="C17" s="703"/>
      <c r="D17" s="703"/>
      <c r="E17" s="703"/>
      <c r="F17" s="703"/>
      <c r="G17" s="703"/>
      <c r="H17" s="120"/>
      <c r="I17" s="120"/>
      <c r="J17" s="120"/>
    </row>
    <row r="18" spans="1:10" ht="17" x14ac:dyDescent="0.35">
      <c r="A18" s="568" t="s">
        <v>884</v>
      </c>
      <c r="B18" s="568"/>
      <c r="C18" s="568"/>
      <c r="D18" s="568"/>
      <c r="E18" s="568"/>
      <c r="F18" s="568"/>
      <c r="G18" s="90"/>
      <c r="H18" s="120"/>
      <c r="I18" s="120"/>
      <c r="J18" s="120"/>
    </row>
    <row r="19" spans="1:10" ht="17" x14ac:dyDescent="0.35">
      <c r="A19" s="87" t="s">
        <v>885</v>
      </c>
      <c r="B19" s="90"/>
      <c r="C19" s="90"/>
      <c r="D19" s="90"/>
      <c r="E19" s="90"/>
      <c r="F19" s="90"/>
      <c r="G19" s="90"/>
    </row>
    <row r="20" spans="1:10" x14ac:dyDescent="0.35">
      <c r="A20" s="568"/>
    </row>
  </sheetData>
  <mergeCells count="3">
    <mergeCell ref="A6:D6"/>
    <mergeCell ref="B7:D7"/>
    <mergeCell ref="A17:G17"/>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E18B8-A614-4883-AD38-384F4EC94B3B}">
  <dimension ref="B2:U17"/>
  <sheetViews>
    <sheetView zoomScale="90" zoomScaleNormal="90" workbookViewId="0">
      <selection activeCell="K14" sqref="K14"/>
    </sheetView>
  </sheetViews>
  <sheetFormatPr defaultColWidth="9.1796875" defaultRowHeight="14.5" x14ac:dyDescent="0.35"/>
  <cols>
    <col min="1" max="1" width="2.81640625" style="1" customWidth="1"/>
    <col min="2" max="2" width="72.81640625" style="1" customWidth="1"/>
    <col min="3" max="13" width="12.26953125" style="1" bestFit="1" customWidth="1"/>
    <col min="14" max="15" width="11" style="1" customWidth="1"/>
    <col min="16" max="17" width="15.7265625" style="1" bestFit="1" customWidth="1"/>
    <col min="18" max="21" width="15.54296875" style="1" customWidth="1"/>
    <col min="22" max="16384" width="9.1796875" style="1"/>
  </cols>
  <sheetData>
    <row r="2" spans="2:21" x14ac:dyDescent="0.35">
      <c r="M2" s="434"/>
      <c r="N2" s="434"/>
      <c r="O2" s="434"/>
      <c r="P2" s="434"/>
      <c r="Q2" s="434"/>
      <c r="R2" s="434"/>
      <c r="S2" s="434"/>
      <c r="T2" s="434"/>
      <c r="U2" s="434"/>
    </row>
    <row r="3" spans="2:21" x14ac:dyDescent="0.35">
      <c r="B3" s="569" t="s">
        <v>886</v>
      </c>
      <c r="L3" s="434"/>
      <c r="M3" s="434"/>
      <c r="N3" s="434"/>
      <c r="O3" s="434"/>
      <c r="P3" s="434"/>
      <c r="Q3" s="434"/>
      <c r="R3" s="434"/>
      <c r="S3" s="434"/>
      <c r="T3" s="434"/>
      <c r="U3" s="434"/>
    </row>
    <row r="4" spans="2:21" ht="15" thickBot="1" x14ac:dyDescent="0.4">
      <c r="B4" s="1" t="s">
        <v>887</v>
      </c>
    </row>
    <row r="5" spans="2:21" ht="15.5" thickTop="1" thickBot="1" x14ac:dyDescent="0.4">
      <c r="B5" s="570"/>
      <c r="C5" s="571">
        <v>2004</v>
      </c>
      <c r="D5" s="572">
        <v>2005</v>
      </c>
      <c r="E5" s="572">
        <v>2006</v>
      </c>
      <c r="F5" s="572">
        <v>2007</v>
      </c>
      <c r="G5" s="572">
        <v>2008</v>
      </c>
      <c r="H5" s="573">
        <v>2009</v>
      </c>
      <c r="I5" s="573">
        <v>2010</v>
      </c>
      <c r="J5" s="572">
        <v>2011</v>
      </c>
      <c r="K5" s="572">
        <v>2012</v>
      </c>
      <c r="L5" s="574">
        <v>2013</v>
      </c>
      <c r="M5" s="574">
        <v>2014</v>
      </c>
      <c r="N5" s="574">
        <v>2015</v>
      </c>
      <c r="O5" s="574">
        <v>2016</v>
      </c>
      <c r="P5" s="574">
        <v>2017</v>
      </c>
      <c r="Q5" s="574">
        <v>2018</v>
      </c>
      <c r="R5" s="574">
        <v>2019</v>
      </c>
      <c r="S5" s="574">
        <v>2020</v>
      </c>
      <c r="T5" s="574">
        <v>2021</v>
      </c>
      <c r="U5" s="574">
        <v>2022</v>
      </c>
    </row>
    <row r="6" spans="2:21" ht="29" x14ac:dyDescent="0.35">
      <c r="B6" s="575" t="s">
        <v>888</v>
      </c>
      <c r="C6" s="576">
        <v>28</v>
      </c>
      <c r="D6" s="370">
        <v>18</v>
      </c>
      <c r="E6" s="370">
        <v>17</v>
      </c>
      <c r="F6" s="370">
        <v>17</v>
      </c>
      <c r="G6" s="370">
        <v>17</v>
      </c>
      <c r="H6" s="370">
        <v>16</v>
      </c>
      <c r="I6" s="370">
        <v>16</v>
      </c>
      <c r="J6" s="370">
        <v>16</v>
      </c>
      <c r="K6" s="370">
        <v>16</v>
      </c>
      <c r="L6" s="370">
        <v>15</v>
      </c>
      <c r="M6" s="370">
        <v>15</v>
      </c>
      <c r="N6" s="370">
        <v>15</v>
      </c>
      <c r="O6" s="370">
        <v>15</v>
      </c>
      <c r="P6" s="370">
        <v>15</v>
      </c>
      <c r="Q6" s="370">
        <v>15</v>
      </c>
      <c r="R6" s="370">
        <v>15</v>
      </c>
      <c r="S6" s="370">
        <v>15</v>
      </c>
      <c r="T6" s="370">
        <v>15</v>
      </c>
      <c r="U6" s="370">
        <v>15</v>
      </c>
    </row>
    <row r="7" spans="2:21" ht="29" x14ac:dyDescent="0.35">
      <c r="B7" s="577" t="s">
        <v>889</v>
      </c>
      <c r="C7" s="578">
        <v>3452</v>
      </c>
      <c r="D7" s="373">
        <v>1631</v>
      </c>
      <c r="E7" s="373">
        <v>1633</v>
      </c>
      <c r="F7" s="373">
        <v>1624</v>
      </c>
      <c r="G7" s="373">
        <v>1617</v>
      </c>
      <c r="H7" s="373">
        <v>1553</v>
      </c>
      <c r="I7" s="373">
        <v>1523</v>
      </c>
      <c r="J7" s="373">
        <v>1491</v>
      </c>
      <c r="K7" s="373">
        <v>1453</v>
      </c>
      <c r="L7" s="373">
        <v>1360</v>
      </c>
      <c r="M7" s="373">
        <v>1360</v>
      </c>
      <c r="N7" s="373">
        <v>1302</v>
      </c>
      <c r="O7" s="373">
        <v>1288</v>
      </c>
      <c r="P7" s="373">
        <v>1273</v>
      </c>
      <c r="Q7" s="373">
        <v>1254</v>
      </c>
      <c r="R7" s="373">
        <v>1223</v>
      </c>
      <c r="S7" s="373">
        <v>1199</v>
      </c>
      <c r="T7" s="373">
        <v>1209</v>
      </c>
      <c r="U7" s="373">
        <v>1176</v>
      </c>
    </row>
    <row r="8" spans="2:21" ht="29" x14ac:dyDescent="0.35">
      <c r="B8" s="579" t="s">
        <v>890</v>
      </c>
      <c r="C8" s="578">
        <v>3134</v>
      </c>
      <c r="D8" s="373">
        <v>1505</v>
      </c>
      <c r="E8" s="373">
        <v>1505</v>
      </c>
      <c r="F8" s="373">
        <v>1487</v>
      </c>
      <c r="G8" s="373">
        <v>1484</v>
      </c>
      <c r="H8" s="373">
        <v>1454</v>
      </c>
      <c r="I8" s="373">
        <v>1410</v>
      </c>
      <c r="J8" s="373">
        <v>1268</v>
      </c>
      <c r="K8" s="373">
        <v>1326</v>
      </c>
      <c r="L8" s="373">
        <v>1247</v>
      </c>
      <c r="M8" s="373">
        <v>1239</v>
      </c>
      <c r="N8" s="373">
        <v>1207</v>
      </c>
      <c r="O8" s="373">
        <v>1197</v>
      </c>
      <c r="P8" s="373">
        <v>1167</v>
      </c>
      <c r="Q8" s="373">
        <v>1159</v>
      </c>
      <c r="R8" s="373">
        <v>1131</v>
      </c>
      <c r="S8" s="373">
        <v>1111</v>
      </c>
      <c r="T8" s="373">
        <v>1100</v>
      </c>
      <c r="U8" s="373">
        <v>1073</v>
      </c>
    </row>
    <row r="9" spans="2:21" ht="29" x14ac:dyDescent="0.35">
      <c r="B9" s="577" t="s">
        <v>891</v>
      </c>
      <c r="C9" s="578">
        <v>2675.64</v>
      </c>
      <c r="D9" s="373">
        <v>2562.16</v>
      </c>
      <c r="E9" s="373">
        <v>1489.8969999999999</v>
      </c>
      <c r="F9" s="373">
        <v>982.255</v>
      </c>
      <c r="G9" s="373">
        <v>975.99376000000007</v>
      </c>
      <c r="H9" s="373">
        <v>1139.9197300000001</v>
      </c>
      <c r="I9" s="373">
        <v>923.846</v>
      </c>
      <c r="J9" s="373">
        <v>704.58899999999994</v>
      </c>
      <c r="K9" s="373">
        <v>635.327</v>
      </c>
      <c r="L9" s="373">
        <v>440.55700000000002</v>
      </c>
      <c r="M9" s="373">
        <v>395.97579999999999</v>
      </c>
      <c r="N9" s="373">
        <v>355.15143</v>
      </c>
      <c r="O9" s="373">
        <v>365.65150000000017</v>
      </c>
      <c r="P9" s="373">
        <v>379.82799999999997</v>
      </c>
      <c r="Q9" s="373">
        <v>361.60900000000004</v>
      </c>
      <c r="R9" s="373">
        <v>342.16600000000005</v>
      </c>
      <c r="S9" s="373">
        <v>295.36599999999987</v>
      </c>
      <c r="T9" s="373">
        <v>293.584</v>
      </c>
      <c r="U9" s="373">
        <v>250.30199999999999</v>
      </c>
    </row>
    <row r="10" spans="2:21" ht="29" x14ac:dyDescent="0.35">
      <c r="B10" s="579" t="s">
        <v>892</v>
      </c>
      <c r="C10" s="578">
        <v>1765.7329999999999</v>
      </c>
      <c r="D10" s="373">
        <v>1330</v>
      </c>
      <c r="E10" s="373">
        <v>829.83946000000003</v>
      </c>
      <c r="F10" s="373">
        <v>432.56900000000002</v>
      </c>
      <c r="G10" s="373">
        <v>363.42448000000002</v>
      </c>
      <c r="H10" s="373">
        <v>395.64256999999998</v>
      </c>
      <c r="I10" s="373">
        <v>313.64499999999998</v>
      </c>
      <c r="J10" s="373">
        <v>259.47199999999998</v>
      </c>
      <c r="K10" s="373">
        <v>225.77499999999998</v>
      </c>
      <c r="L10" s="373">
        <v>225.821</v>
      </c>
      <c r="M10" s="373">
        <v>156.47181</v>
      </c>
      <c r="N10" s="373">
        <v>155.61797999999999</v>
      </c>
      <c r="O10" s="373">
        <v>157.26569999999998</v>
      </c>
      <c r="P10" s="373">
        <v>164.63</v>
      </c>
      <c r="Q10" s="373">
        <v>171.65299999999999</v>
      </c>
      <c r="R10" s="373">
        <v>169.13299999999998</v>
      </c>
      <c r="S10" s="373">
        <v>173.22399999999999</v>
      </c>
      <c r="T10" s="373">
        <v>193.92299999999997</v>
      </c>
      <c r="U10" s="373">
        <v>158.22500000000008</v>
      </c>
    </row>
    <row r="11" spans="2:21" ht="29" x14ac:dyDescent="0.35">
      <c r="B11" s="577" t="s">
        <v>893</v>
      </c>
      <c r="C11" s="578">
        <v>333.85437400000001</v>
      </c>
      <c r="D11" s="373">
        <v>392.70249199999989</v>
      </c>
      <c r="E11" s="373">
        <v>237.49864700000001</v>
      </c>
      <c r="F11" s="373">
        <v>202.97276000000002</v>
      </c>
      <c r="G11" s="373">
        <v>278.260426</v>
      </c>
      <c r="H11" s="373">
        <v>259.76754199999999</v>
      </c>
      <c r="I11" s="373">
        <v>252.41572399999998</v>
      </c>
      <c r="J11" s="373">
        <v>184.40393699999998</v>
      </c>
      <c r="K11" s="373">
        <v>199.71504199999998</v>
      </c>
      <c r="L11" s="373">
        <v>183.91376699999998</v>
      </c>
      <c r="M11" s="373">
        <v>132.13487340799998</v>
      </c>
      <c r="N11" s="373">
        <v>111.971395</v>
      </c>
      <c r="O11" s="373">
        <v>121.98520800000003</v>
      </c>
      <c r="P11" s="373">
        <v>115.94170800000029</v>
      </c>
      <c r="Q11" s="373">
        <v>123.24586300000001</v>
      </c>
      <c r="R11" s="373">
        <v>126.00192799999996</v>
      </c>
      <c r="S11" s="373">
        <v>110.73488199999998</v>
      </c>
      <c r="T11" s="373">
        <v>110.72842899999999</v>
      </c>
      <c r="U11" s="373">
        <v>100.70996099999999</v>
      </c>
    </row>
    <row r="12" spans="2:21" ht="29" x14ac:dyDescent="0.35">
      <c r="B12" s="579" t="s">
        <v>894</v>
      </c>
      <c r="C12" s="578">
        <v>212.96286588000001</v>
      </c>
      <c r="D12" s="373">
        <v>243.00887499999999</v>
      </c>
      <c r="E12" s="373">
        <v>120.84761700000001</v>
      </c>
      <c r="F12" s="373">
        <v>94.157128999999998</v>
      </c>
      <c r="G12" s="373">
        <v>113.93723900000001</v>
      </c>
      <c r="H12" s="373">
        <v>95.263890586190996</v>
      </c>
      <c r="I12" s="373">
        <v>91.952326999999997</v>
      </c>
      <c r="J12" s="373">
        <v>69.463783000000006</v>
      </c>
      <c r="K12" s="373">
        <v>74.13503</v>
      </c>
      <c r="L12" s="373">
        <v>76.29246400000001</v>
      </c>
      <c r="M12" s="373">
        <v>63.212979208</v>
      </c>
      <c r="N12" s="373">
        <v>59.36751300000001</v>
      </c>
      <c r="O12" s="373">
        <v>59.777755000000006</v>
      </c>
      <c r="P12" s="373">
        <v>54.762086000000181</v>
      </c>
      <c r="Q12" s="373">
        <v>63.707048</v>
      </c>
      <c r="R12" s="373">
        <v>64.714274000000003</v>
      </c>
      <c r="S12" s="373">
        <v>65.079128999999995</v>
      </c>
      <c r="T12" s="373">
        <v>71.796777999999989</v>
      </c>
      <c r="U12" s="373">
        <v>61.046088999999995</v>
      </c>
    </row>
    <row r="13" spans="2:21" ht="29" x14ac:dyDescent="0.35">
      <c r="B13" s="577" t="s">
        <v>895</v>
      </c>
      <c r="C13" s="578">
        <v>204.9</v>
      </c>
      <c r="D13" s="373">
        <v>98</v>
      </c>
      <c r="E13" s="373">
        <v>98</v>
      </c>
      <c r="F13" s="373">
        <v>98</v>
      </c>
      <c r="G13" s="373">
        <v>98</v>
      </c>
      <c r="H13" s="373">
        <v>98</v>
      </c>
      <c r="I13" s="373">
        <v>100.9</v>
      </c>
      <c r="J13" s="373">
        <v>100.9</v>
      </c>
      <c r="K13" s="373">
        <v>101.3</v>
      </c>
      <c r="L13" s="373">
        <v>99.2</v>
      </c>
      <c r="M13" s="373">
        <v>99.2</v>
      </c>
      <c r="N13" s="373">
        <v>99.199999999999989</v>
      </c>
      <c r="O13" s="373">
        <v>99.199999999999989</v>
      </c>
      <c r="P13" s="373">
        <v>99.199999999999989</v>
      </c>
      <c r="Q13" s="373">
        <v>99.199999999999989</v>
      </c>
      <c r="R13" s="373">
        <v>99.199999999999989</v>
      </c>
      <c r="S13" s="373">
        <v>99.199999999999989</v>
      </c>
      <c r="T13" s="373">
        <v>99.199999999999989</v>
      </c>
      <c r="U13" s="373">
        <v>99.199999999999989</v>
      </c>
    </row>
    <row r="14" spans="2:21" ht="29.5" thickBot="1" x14ac:dyDescent="0.4">
      <c r="B14" s="580" t="s">
        <v>896</v>
      </c>
      <c r="C14" s="581">
        <v>149.69999999999999</v>
      </c>
      <c r="D14" s="582">
        <v>72.900000000000006</v>
      </c>
      <c r="E14" s="582">
        <v>72.900000000000006</v>
      </c>
      <c r="F14" s="582">
        <v>72.900000000000006</v>
      </c>
      <c r="G14" s="582">
        <v>72.900000000000006</v>
      </c>
      <c r="H14" s="582">
        <v>72.900000000000006</v>
      </c>
      <c r="I14" s="582">
        <v>75</v>
      </c>
      <c r="J14" s="582">
        <v>75</v>
      </c>
      <c r="K14" s="582">
        <v>75</v>
      </c>
      <c r="L14" s="582">
        <v>74.400000000000006</v>
      </c>
      <c r="M14" s="582">
        <v>74.400000000000006</v>
      </c>
      <c r="N14" s="582">
        <v>74.400000000000006</v>
      </c>
      <c r="O14" s="582">
        <v>74.400000000000006</v>
      </c>
      <c r="P14" s="582">
        <v>74.400000000000006</v>
      </c>
      <c r="Q14" s="582">
        <v>74.400000000000006</v>
      </c>
      <c r="R14" s="582">
        <v>74.400000000000006</v>
      </c>
      <c r="S14" s="582">
        <v>74.400000000000006</v>
      </c>
      <c r="T14" s="582">
        <v>74.400000000000006</v>
      </c>
      <c r="U14" s="582">
        <v>74.400000000000006</v>
      </c>
    </row>
    <row r="15" spans="2:21" ht="15" thickTop="1" x14ac:dyDescent="0.35"/>
    <row r="16" spans="2:21" x14ac:dyDescent="0.35">
      <c r="B16" s="120"/>
      <c r="D16" s="583"/>
      <c r="E16" s="583"/>
      <c r="F16" s="583"/>
      <c r="G16" s="583"/>
      <c r="H16" s="583"/>
      <c r="I16" s="583"/>
      <c r="J16" s="583"/>
      <c r="K16" s="583"/>
      <c r="L16" s="583"/>
      <c r="M16" s="583"/>
      <c r="N16" s="583"/>
      <c r="O16" s="583"/>
      <c r="P16" s="583"/>
      <c r="Q16" s="583"/>
      <c r="R16" s="583"/>
      <c r="S16" s="583"/>
      <c r="T16" s="583"/>
      <c r="U16" s="583"/>
    </row>
    <row r="17" spans="4:21" x14ac:dyDescent="0.35">
      <c r="D17" s="583"/>
      <c r="E17" s="583"/>
      <c r="F17" s="583"/>
      <c r="G17" s="583"/>
      <c r="H17" s="583"/>
      <c r="I17" s="583"/>
      <c r="J17" s="583"/>
      <c r="K17" s="583"/>
      <c r="L17" s="583"/>
      <c r="M17" s="583"/>
      <c r="N17" s="583"/>
      <c r="O17" s="583"/>
      <c r="P17" s="583"/>
      <c r="Q17" s="583"/>
      <c r="R17" s="583"/>
      <c r="S17" s="583"/>
      <c r="T17" s="583"/>
      <c r="U17" s="583"/>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2CF1A-8722-4896-A14D-1F50784DDE87}">
  <dimension ref="A1:X83"/>
  <sheetViews>
    <sheetView workbookViewId="0">
      <selection activeCell="X11" sqref="X11"/>
    </sheetView>
  </sheetViews>
  <sheetFormatPr defaultRowHeight="14.5" x14ac:dyDescent="0.35"/>
  <cols>
    <col min="1" max="1" width="26.1796875" style="1" customWidth="1"/>
    <col min="2" max="5" width="9.1796875" style="1"/>
    <col min="6" max="16" width="0" style="1" hidden="1" customWidth="1"/>
    <col min="17" max="21" width="14.54296875" style="1" hidden="1" customWidth="1"/>
    <col min="22" max="22" width="0" style="1" hidden="1" customWidth="1"/>
    <col min="23" max="256" width="9.1796875" style="1"/>
    <col min="257" max="257" width="26.1796875" style="1" customWidth="1"/>
    <col min="258" max="261" width="9.1796875" style="1"/>
    <col min="262" max="278" width="0" style="1" hidden="1" customWidth="1"/>
    <col min="279" max="512" width="9.1796875" style="1"/>
    <col min="513" max="513" width="26.1796875" style="1" customWidth="1"/>
    <col min="514" max="517" width="9.1796875" style="1"/>
    <col min="518" max="534" width="0" style="1" hidden="1" customWidth="1"/>
    <col min="535" max="768" width="9.1796875" style="1"/>
    <col min="769" max="769" width="26.1796875" style="1" customWidth="1"/>
    <col min="770" max="773" width="9.1796875" style="1"/>
    <col min="774" max="790" width="0" style="1" hidden="1" customWidth="1"/>
    <col min="791" max="1024" width="9.1796875" style="1"/>
    <col min="1025" max="1025" width="26.1796875" style="1" customWidth="1"/>
    <col min="1026" max="1029" width="9.1796875" style="1"/>
    <col min="1030" max="1046" width="0" style="1" hidden="1" customWidth="1"/>
    <col min="1047" max="1280" width="9.1796875" style="1"/>
    <col min="1281" max="1281" width="26.1796875" style="1" customWidth="1"/>
    <col min="1282" max="1285" width="9.1796875" style="1"/>
    <col min="1286" max="1302" width="0" style="1" hidden="1" customWidth="1"/>
    <col min="1303" max="1536" width="9.1796875" style="1"/>
    <col min="1537" max="1537" width="26.1796875" style="1" customWidth="1"/>
    <col min="1538" max="1541" width="9.1796875" style="1"/>
    <col min="1542" max="1558" width="0" style="1" hidden="1" customWidth="1"/>
    <col min="1559" max="1792" width="9.1796875" style="1"/>
    <col min="1793" max="1793" width="26.1796875" style="1" customWidth="1"/>
    <col min="1794" max="1797" width="9.1796875" style="1"/>
    <col min="1798" max="1814" width="0" style="1" hidden="1" customWidth="1"/>
    <col min="1815" max="2048" width="9.1796875" style="1"/>
    <col min="2049" max="2049" width="26.1796875" style="1" customWidth="1"/>
    <col min="2050" max="2053" width="9.1796875" style="1"/>
    <col min="2054" max="2070" width="0" style="1" hidden="1" customWidth="1"/>
    <col min="2071" max="2304" width="9.1796875" style="1"/>
    <col min="2305" max="2305" width="26.1796875" style="1" customWidth="1"/>
    <col min="2306" max="2309" width="9.1796875" style="1"/>
    <col min="2310" max="2326" width="0" style="1" hidden="1" customWidth="1"/>
    <col min="2327" max="2560" width="9.1796875" style="1"/>
    <col min="2561" max="2561" width="26.1796875" style="1" customWidth="1"/>
    <col min="2562" max="2565" width="9.1796875" style="1"/>
    <col min="2566" max="2582" width="0" style="1" hidden="1" customWidth="1"/>
    <col min="2583" max="2816" width="9.1796875" style="1"/>
    <col min="2817" max="2817" width="26.1796875" style="1" customWidth="1"/>
    <col min="2818" max="2821" width="9.1796875" style="1"/>
    <col min="2822" max="2838" width="0" style="1" hidden="1" customWidth="1"/>
    <col min="2839" max="3072" width="9.1796875" style="1"/>
    <col min="3073" max="3073" width="26.1796875" style="1" customWidth="1"/>
    <col min="3074" max="3077" width="9.1796875" style="1"/>
    <col min="3078" max="3094" width="0" style="1" hidden="1" customWidth="1"/>
    <col min="3095" max="3328" width="9.1796875" style="1"/>
    <col min="3329" max="3329" width="26.1796875" style="1" customWidth="1"/>
    <col min="3330" max="3333" width="9.1796875" style="1"/>
    <col min="3334" max="3350" width="0" style="1" hidden="1" customWidth="1"/>
    <col min="3351" max="3584" width="9.1796875" style="1"/>
    <col min="3585" max="3585" width="26.1796875" style="1" customWidth="1"/>
    <col min="3586" max="3589" width="9.1796875" style="1"/>
    <col min="3590" max="3606" width="0" style="1" hidden="1" customWidth="1"/>
    <col min="3607" max="3840" width="9.1796875" style="1"/>
    <col min="3841" max="3841" width="26.1796875" style="1" customWidth="1"/>
    <col min="3842" max="3845" width="9.1796875" style="1"/>
    <col min="3846" max="3862" width="0" style="1" hidden="1" customWidth="1"/>
    <col min="3863" max="4096" width="9.1796875" style="1"/>
    <col min="4097" max="4097" width="26.1796875" style="1" customWidth="1"/>
    <col min="4098" max="4101" width="9.1796875" style="1"/>
    <col min="4102" max="4118" width="0" style="1" hidden="1" customWidth="1"/>
    <col min="4119" max="4352" width="9.1796875" style="1"/>
    <col min="4353" max="4353" width="26.1796875" style="1" customWidth="1"/>
    <col min="4354" max="4357" width="9.1796875" style="1"/>
    <col min="4358" max="4374" width="0" style="1" hidden="1" customWidth="1"/>
    <col min="4375" max="4608" width="9.1796875" style="1"/>
    <col min="4609" max="4609" width="26.1796875" style="1" customWidth="1"/>
    <col min="4610" max="4613" width="9.1796875" style="1"/>
    <col min="4614" max="4630" width="0" style="1" hidden="1" customWidth="1"/>
    <col min="4631" max="4864" width="9.1796875" style="1"/>
    <col min="4865" max="4865" width="26.1796875" style="1" customWidth="1"/>
    <col min="4866" max="4869" width="9.1796875" style="1"/>
    <col min="4870" max="4886" width="0" style="1" hidden="1" customWidth="1"/>
    <col min="4887" max="5120" width="9.1796875" style="1"/>
    <col min="5121" max="5121" width="26.1796875" style="1" customWidth="1"/>
    <col min="5122" max="5125" width="9.1796875" style="1"/>
    <col min="5126" max="5142" width="0" style="1" hidden="1" customWidth="1"/>
    <col min="5143" max="5376" width="9.1796875" style="1"/>
    <col min="5377" max="5377" width="26.1796875" style="1" customWidth="1"/>
    <col min="5378" max="5381" width="9.1796875" style="1"/>
    <col min="5382" max="5398" width="0" style="1" hidden="1" customWidth="1"/>
    <col min="5399" max="5632" width="9.1796875" style="1"/>
    <col min="5633" max="5633" width="26.1796875" style="1" customWidth="1"/>
    <col min="5634" max="5637" width="9.1796875" style="1"/>
    <col min="5638" max="5654" width="0" style="1" hidden="1" customWidth="1"/>
    <col min="5655" max="5888" width="9.1796875" style="1"/>
    <col min="5889" max="5889" width="26.1796875" style="1" customWidth="1"/>
    <col min="5890" max="5893" width="9.1796875" style="1"/>
    <col min="5894" max="5910" width="0" style="1" hidden="1" customWidth="1"/>
    <col min="5911" max="6144" width="9.1796875" style="1"/>
    <col min="6145" max="6145" width="26.1796875" style="1" customWidth="1"/>
    <col min="6146" max="6149" width="9.1796875" style="1"/>
    <col min="6150" max="6166" width="0" style="1" hidden="1" customWidth="1"/>
    <col min="6167" max="6400" width="9.1796875" style="1"/>
    <col min="6401" max="6401" width="26.1796875" style="1" customWidth="1"/>
    <col min="6402" max="6405" width="9.1796875" style="1"/>
    <col min="6406" max="6422" width="0" style="1" hidden="1" customWidth="1"/>
    <col min="6423" max="6656" width="9.1796875" style="1"/>
    <col min="6657" max="6657" width="26.1796875" style="1" customWidth="1"/>
    <col min="6658" max="6661" width="9.1796875" style="1"/>
    <col min="6662" max="6678" width="0" style="1" hidden="1" customWidth="1"/>
    <col min="6679" max="6912" width="9.1796875" style="1"/>
    <col min="6913" max="6913" width="26.1796875" style="1" customWidth="1"/>
    <col min="6914" max="6917" width="9.1796875" style="1"/>
    <col min="6918" max="6934" width="0" style="1" hidden="1" customWidth="1"/>
    <col min="6935" max="7168" width="9.1796875" style="1"/>
    <col min="7169" max="7169" width="26.1796875" style="1" customWidth="1"/>
    <col min="7170" max="7173" width="9.1796875" style="1"/>
    <col min="7174" max="7190" width="0" style="1" hidden="1" customWidth="1"/>
    <col min="7191" max="7424" width="9.1796875" style="1"/>
    <col min="7425" max="7425" width="26.1796875" style="1" customWidth="1"/>
    <col min="7426" max="7429" width="9.1796875" style="1"/>
    <col min="7430" max="7446" width="0" style="1" hidden="1" customWidth="1"/>
    <col min="7447" max="7680" width="9.1796875" style="1"/>
    <col min="7681" max="7681" width="26.1796875" style="1" customWidth="1"/>
    <col min="7682" max="7685" width="9.1796875" style="1"/>
    <col min="7686" max="7702" width="0" style="1" hidden="1" customWidth="1"/>
    <col min="7703" max="7936" width="9.1796875" style="1"/>
    <col min="7937" max="7937" width="26.1796875" style="1" customWidth="1"/>
    <col min="7938" max="7941" width="9.1796875" style="1"/>
    <col min="7942" max="7958" width="0" style="1" hidden="1" customWidth="1"/>
    <col min="7959" max="8192" width="9.1796875" style="1"/>
    <col min="8193" max="8193" width="26.1796875" style="1" customWidth="1"/>
    <col min="8194" max="8197" width="9.1796875" style="1"/>
    <col min="8198" max="8214" width="0" style="1" hidden="1" customWidth="1"/>
    <col min="8215" max="8448" width="9.1796875" style="1"/>
    <col min="8449" max="8449" width="26.1796875" style="1" customWidth="1"/>
    <col min="8450" max="8453" width="9.1796875" style="1"/>
    <col min="8454" max="8470" width="0" style="1" hidden="1" customWidth="1"/>
    <col min="8471" max="8704" width="9.1796875" style="1"/>
    <col min="8705" max="8705" width="26.1796875" style="1" customWidth="1"/>
    <col min="8706" max="8709" width="9.1796875" style="1"/>
    <col min="8710" max="8726" width="0" style="1" hidden="1" customWidth="1"/>
    <col min="8727" max="8960" width="9.1796875" style="1"/>
    <col min="8961" max="8961" width="26.1796875" style="1" customWidth="1"/>
    <col min="8962" max="8965" width="9.1796875" style="1"/>
    <col min="8966" max="8982" width="0" style="1" hidden="1" customWidth="1"/>
    <col min="8983" max="9216" width="9.1796875" style="1"/>
    <col min="9217" max="9217" width="26.1796875" style="1" customWidth="1"/>
    <col min="9218" max="9221" width="9.1796875" style="1"/>
    <col min="9222" max="9238" width="0" style="1" hidden="1" customWidth="1"/>
    <col min="9239" max="9472" width="9.1796875" style="1"/>
    <col min="9473" max="9473" width="26.1796875" style="1" customWidth="1"/>
    <col min="9474" max="9477" width="9.1796875" style="1"/>
    <col min="9478" max="9494" width="0" style="1" hidden="1" customWidth="1"/>
    <col min="9495" max="9728" width="9.1796875" style="1"/>
    <col min="9729" max="9729" width="26.1796875" style="1" customWidth="1"/>
    <col min="9730" max="9733" width="9.1796875" style="1"/>
    <col min="9734" max="9750" width="0" style="1" hidden="1" customWidth="1"/>
    <col min="9751" max="9984" width="9.1796875" style="1"/>
    <col min="9985" max="9985" width="26.1796875" style="1" customWidth="1"/>
    <col min="9986" max="9989" width="9.1796875" style="1"/>
    <col min="9990" max="10006" width="0" style="1" hidden="1" customWidth="1"/>
    <col min="10007" max="10240" width="9.1796875" style="1"/>
    <col min="10241" max="10241" width="26.1796875" style="1" customWidth="1"/>
    <col min="10242" max="10245" width="9.1796875" style="1"/>
    <col min="10246" max="10262" width="0" style="1" hidden="1" customWidth="1"/>
    <col min="10263" max="10496" width="9.1796875" style="1"/>
    <col min="10497" max="10497" width="26.1796875" style="1" customWidth="1"/>
    <col min="10498" max="10501" width="9.1796875" style="1"/>
    <col min="10502" max="10518" width="0" style="1" hidden="1" customWidth="1"/>
    <col min="10519" max="10752" width="9.1796875" style="1"/>
    <col min="10753" max="10753" width="26.1796875" style="1" customWidth="1"/>
    <col min="10754" max="10757" width="9.1796875" style="1"/>
    <col min="10758" max="10774" width="0" style="1" hidden="1" customWidth="1"/>
    <col min="10775" max="11008" width="9.1796875" style="1"/>
    <col min="11009" max="11009" width="26.1796875" style="1" customWidth="1"/>
    <col min="11010" max="11013" width="9.1796875" style="1"/>
    <col min="11014" max="11030" width="0" style="1" hidden="1" customWidth="1"/>
    <col min="11031" max="11264" width="9.1796875" style="1"/>
    <col min="11265" max="11265" width="26.1796875" style="1" customWidth="1"/>
    <col min="11266" max="11269" width="9.1796875" style="1"/>
    <col min="11270" max="11286" width="0" style="1" hidden="1" customWidth="1"/>
    <col min="11287" max="11520" width="9.1796875" style="1"/>
    <col min="11521" max="11521" width="26.1796875" style="1" customWidth="1"/>
    <col min="11522" max="11525" width="9.1796875" style="1"/>
    <col min="11526" max="11542" width="0" style="1" hidden="1" customWidth="1"/>
    <col min="11543" max="11776" width="9.1796875" style="1"/>
    <col min="11777" max="11777" width="26.1796875" style="1" customWidth="1"/>
    <col min="11778" max="11781" width="9.1796875" style="1"/>
    <col min="11782" max="11798" width="0" style="1" hidden="1" customWidth="1"/>
    <col min="11799" max="12032" width="9.1796875" style="1"/>
    <col min="12033" max="12033" width="26.1796875" style="1" customWidth="1"/>
    <col min="12034" max="12037" width="9.1796875" style="1"/>
    <col min="12038" max="12054" width="0" style="1" hidden="1" customWidth="1"/>
    <col min="12055" max="12288" width="9.1796875" style="1"/>
    <col min="12289" max="12289" width="26.1796875" style="1" customWidth="1"/>
    <col min="12290" max="12293" width="9.1796875" style="1"/>
    <col min="12294" max="12310" width="0" style="1" hidden="1" customWidth="1"/>
    <col min="12311" max="12544" width="9.1796875" style="1"/>
    <col min="12545" max="12545" width="26.1796875" style="1" customWidth="1"/>
    <col min="12546" max="12549" width="9.1796875" style="1"/>
    <col min="12550" max="12566" width="0" style="1" hidden="1" customWidth="1"/>
    <col min="12567" max="12800" width="9.1796875" style="1"/>
    <col min="12801" max="12801" width="26.1796875" style="1" customWidth="1"/>
    <col min="12802" max="12805" width="9.1796875" style="1"/>
    <col min="12806" max="12822" width="0" style="1" hidden="1" customWidth="1"/>
    <col min="12823" max="13056" width="9.1796875" style="1"/>
    <col min="13057" max="13057" width="26.1796875" style="1" customWidth="1"/>
    <col min="13058" max="13061" width="9.1796875" style="1"/>
    <col min="13062" max="13078" width="0" style="1" hidden="1" customWidth="1"/>
    <col min="13079" max="13312" width="9.1796875" style="1"/>
    <col min="13313" max="13313" width="26.1796875" style="1" customWidth="1"/>
    <col min="13314" max="13317" width="9.1796875" style="1"/>
    <col min="13318" max="13334" width="0" style="1" hidden="1" customWidth="1"/>
    <col min="13335" max="13568" width="9.1796875" style="1"/>
    <col min="13569" max="13569" width="26.1796875" style="1" customWidth="1"/>
    <col min="13570" max="13573" width="9.1796875" style="1"/>
    <col min="13574" max="13590" width="0" style="1" hidden="1" customWidth="1"/>
    <col min="13591" max="13824" width="9.1796875" style="1"/>
    <col min="13825" max="13825" width="26.1796875" style="1" customWidth="1"/>
    <col min="13826" max="13829" width="9.1796875" style="1"/>
    <col min="13830" max="13846" width="0" style="1" hidden="1" customWidth="1"/>
    <col min="13847" max="14080" width="9.1796875" style="1"/>
    <col min="14081" max="14081" width="26.1796875" style="1" customWidth="1"/>
    <col min="14082" max="14085" width="9.1796875" style="1"/>
    <col min="14086" max="14102" width="0" style="1" hidden="1" customWidth="1"/>
    <col min="14103" max="14336" width="9.1796875" style="1"/>
    <col min="14337" max="14337" width="26.1796875" style="1" customWidth="1"/>
    <col min="14338" max="14341" width="9.1796875" style="1"/>
    <col min="14342" max="14358" width="0" style="1" hidden="1" customWidth="1"/>
    <col min="14359" max="14592" width="9.1796875" style="1"/>
    <col min="14593" max="14593" width="26.1796875" style="1" customWidth="1"/>
    <col min="14594" max="14597" width="9.1796875" style="1"/>
    <col min="14598" max="14614" width="0" style="1" hidden="1" customWidth="1"/>
    <col min="14615" max="14848" width="9.1796875" style="1"/>
    <col min="14849" max="14849" width="26.1796875" style="1" customWidth="1"/>
    <col min="14850" max="14853" width="9.1796875" style="1"/>
    <col min="14854" max="14870" width="0" style="1" hidden="1" customWidth="1"/>
    <col min="14871" max="15104" width="9.1796875" style="1"/>
    <col min="15105" max="15105" width="26.1796875" style="1" customWidth="1"/>
    <col min="15106" max="15109" width="9.1796875" style="1"/>
    <col min="15110" max="15126" width="0" style="1" hidden="1" customWidth="1"/>
    <col min="15127" max="15360" width="9.1796875" style="1"/>
    <col min="15361" max="15361" width="26.1796875" style="1" customWidth="1"/>
    <col min="15362" max="15365" width="9.1796875" style="1"/>
    <col min="15366" max="15382" width="0" style="1" hidden="1" customWidth="1"/>
    <col min="15383" max="15616" width="9.1796875" style="1"/>
    <col min="15617" max="15617" width="26.1796875" style="1" customWidth="1"/>
    <col min="15618" max="15621" width="9.1796875" style="1"/>
    <col min="15622" max="15638" width="0" style="1" hidden="1" customWidth="1"/>
    <col min="15639" max="15872" width="9.1796875" style="1"/>
    <col min="15873" max="15873" width="26.1796875" style="1" customWidth="1"/>
    <col min="15874" max="15877" width="9.1796875" style="1"/>
    <col min="15878" max="15894" width="0" style="1" hidden="1" customWidth="1"/>
    <col min="15895" max="16128" width="9.1796875" style="1"/>
    <col min="16129" max="16129" width="26.1796875" style="1" customWidth="1"/>
    <col min="16130" max="16133" width="9.1796875" style="1"/>
    <col min="16134" max="16150" width="0" style="1" hidden="1" customWidth="1"/>
    <col min="16151" max="16384" width="9.1796875" style="1"/>
  </cols>
  <sheetData>
    <row r="1" spans="1:24" ht="21.5" thickBot="1" x14ac:dyDescent="0.4">
      <c r="A1" s="584" t="s">
        <v>897</v>
      </c>
      <c r="B1" s="585"/>
      <c r="C1" s="585"/>
      <c r="D1" s="585"/>
      <c r="E1" s="586"/>
      <c r="F1" s="586"/>
      <c r="G1" s="586"/>
      <c r="H1" s="586"/>
      <c r="I1" s="586"/>
      <c r="J1" s="586"/>
      <c r="K1" s="586"/>
      <c r="L1" s="586"/>
      <c r="M1" s="586"/>
    </row>
    <row r="2" spans="1:24" ht="21.5" thickBot="1" x14ac:dyDescent="0.4">
      <c r="A2" s="587" t="s">
        <v>898</v>
      </c>
      <c r="B2" s="588"/>
      <c r="M2" s="589"/>
    </row>
    <row r="3" spans="1:24" ht="15" thickBot="1" x14ac:dyDescent="0.4">
      <c r="M3" s="589"/>
      <c r="Q3" s="1">
        <v>2</v>
      </c>
      <c r="R3" s="1">
        <v>3</v>
      </c>
      <c r="S3" s="1">
        <v>4</v>
      </c>
      <c r="T3" s="1">
        <v>5</v>
      </c>
      <c r="U3" s="1">
        <v>6</v>
      </c>
    </row>
    <row r="4" spans="1:24" ht="15" thickBot="1" x14ac:dyDescent="0.4">
      <c r="A4" s="590"/>
      <c r="B4" s="591" t="str">
        <f>R4</f>
        <v>2019</v>
      </c>
      <c r="C4" s="592" t="str">
        <f>S4</f>
        <v>2020</v>
      </c>
      <c r="D4" s="592" t="str">
        <f>T4</f>
        <v>2021</v>
      </c>
      <c r="E4" s="592">
        <f>U4</f>
        <v>2022</v>
      </c>
      <c r="F4" s="593"/>
      <c r="G4" s="593"/>
      <c r="H4" s="593"/>
      <c r="I4" s="593"/>
      <c r="J4" s="593"/>
      <c r="K4" s="593"/>
      <c r="L4" s="593"/>
      <c r="M4" s="589"/>
      <c r="P4" s="1" t="s">
        <v>899</v>
      </c>
      <c r="Q4" s="594" t="str">
        <f>VLOOKUP($P4,[3]Munka1!$A$1:$F$65536,Q$3,0)</f>
        <v>2018</v>
      </c>
      <c r="R4" s="594" t="str">
        <f>VLOOKUP($P4,[3]Munka1!$A$1:$F$65536,R$3,0)</f>
        <v>2019</v>
      </c>
      <c r="S4" s="594" t="str">
        <f>VLOOKUP($P4,[3]Munka1!$A$1:$F$65536,S$3,0)</f>
        <v>2020</v>
      </c>
      <c r="T4" s="594" t="str">
        <f>VLOOKUP($P4,[3]Munka1!$A$1:$F$65536,T$3,0)</f>
        <v>2021</v>
      </c>
      <c r="U4" s="594">
        <f>VLOOKUP($P4,[3]Munka1!$A$1:$F$65536,U$3,0)</f>
        <v>2022</v>
      </c>
      <c r="V4" s="594"/>
      <c r="W4" s="594"/>
      <c r="X4" s="594"/>
    </row>
    <row r="5" spans="1:24" x14ac:dyDescent="0.35">
      <c r="A5" s="595" t="s">
        <v>900</v>
      </c>
      <c r="B5" s="596">
        <f>R5</f>
        <v>2184023.5729999999</v>
      </c>
      <c r="C5" s="596">
        <f>S5</f>
        <v>1725251.496</v>
      </c>
      <c r="D5" s="596">
        <f>T5</f>
        <v>1589489.84</v>
      </c>
      <c r="E5" s="596">
        <f>SUM(E6:E32)</f>
        <v>1636613.5189999999</v>
      </c>
      <c r="F5" s="597"/>
      <c r="G5" s="597"/>
      <c r="H5" s="597"/>
      <c r="I5" s="597"/>
      <c r="J5" s="597"/>
      <c r="K5" s="597"/>
      <c r="L5" s="597"/>
      <c r="M5" s="589"/>
      <c r="N5" s="1">
        <f t="shared" ref="N5:N32" si="0">SEARCH(" - ",A5,1)</f>
        <v>15</v>
      </c>
      <c r="O5" s="1" t="str">
        <f t="shared" ref="O5:O32" si="1">LEFT(A5,N5-1)</f>
        <v>EU-27 összesen</v>
      </c>
      <c r="P5" s="598" t="s">
        <v>901</v>
      </c>
      <c r="Q5" s="594">
        <f>VLOOKUP($P5,[3]Munka1!$A$1:$F$65536,Q$3,0)</f>
        <v>2483796.16</v>
      </c>
      <c r="R5" s="594">
        <f>VLOOKUP($P5,[3]Munka1!$A$1:$F$65536,R$3,0)</f>
        <v>2184023.5729999999</v>
      </c>
      <c r="S5" s="594">
        <f>VLOOKUP($P5,[3]Munka1!$A$1:$F$65536,S$3,0)</f>
        <v>1725251.496</v>
      </c>
      <c r="T5" s="594">
        <f>VLOOKUP($P5,[3]Munka1!$A$1:$F$65536,T$3,0)</f>
        <v>1589489.84</v>
      </c>
      <c r="U5" s="594">
        <f>VLOOKUP($P5,[3]Munka1!$A$1:$F$65536,U$3,0)</f>
        <v>1636613.5189999999</v>
      </c>
    </row>
    <row r="6" spans="1:24" x14ac:dyDescent="0.35">
      <c r="A6" s="599" t="s">
        <v>902</v>
      </c>
      <c r="B6" s="600">
        <f t="shared" ref="B6:E21" si="2">R6</f>
        <v>32236.843000000001</v>
      </c>
      <c r="C6" s="600">
        <f t="shared" si="2"/>
        <v>26486.834999999999</v>
      </c>
      <c r="D6" s="600">
        <f t="shared" si="2"/>
        <v>23848.649000000001</v>
      </c>
      <c r="E6" s="600">
        <f t="shared" si="2"/>
        <v>24552.889000000003</v>
      </c>
      <c r="F6" s="589"/>
      <c r="G6" s="589"/>
      <c r="H6" s="589"/>
      <c r="I6" s="589"/>
      <c r="J6" s="589"/>
      <c r="K6" s="589"/>
      <c r="L6" s="589"/>
      <c r="M6" s="589"/>
      <c r="N6" s="1">
        <f t="shared" si="0"/>
        <v>9</v>
      </c>
      <c r="O6" s="1" t="str">
        <f t="shared" si="1"/>
        <v>Ausztria</v>
      </c>
      <c r="P6" s="1" t="str">
        <f>MID(A6,N6+3,100)</f>
        <v>Austria</v>
      </c>
      <c r="Q6" s="594">
        <f>VLOOKUP($P6,[3]Munka1!$A$1:$F$65536,Q$3,0)</f>
        <v>35967.957999999999</v>
      </c>
      <c r="R6" s="594">
        <f>VLOOKUP($P6,[3]Munka1!$A$1:$F$65536,R$3,0)</f>
        <v>32236.843000000001</v>
      </c>
      <c r="S6" s="594">
        <f>VLOOKUP($P6,[3]Munka1!$A$1:$F$65536,S$3,0)</f>
        <v>26486.834999999999</v>
      </c>
      <c r="T6" s="594">
        <f>VLOOKUP($P6,[3]Munka1!$A$1:$F$65536,T$3,0)</f>
        <v>23848.649000000001</v>
      </c>
      <c r="U6" s="594">
        <f>VLOOKUP($P6,[3]Munka1!$A$1:$F$65536,U$3,0)</f>
        <v>24552.889000000003</v>
      </c>
      <c r="V6" s="594"/>
      <c r="W6" s="594"/>
      <c r="X6" s="594"/>
    </row>
    <row r="7" spans="1:24" x14ac:dyDescent="0.35">
      <c r="A7" s="272" t="s">
        <v>903</v>
      </c>
      <c r="B7" s="601">
        <f t="shared" si="2"/>
        <v>122.628</v>
      </c>
      <c r="C7" s="601">
        <f t="shared" si="2"/>
        <v>190.714</v>
      </c>
      <c r="D7" s="601">
        <f t="shared" si="2"/>
        <v>167.416</v>
      </c>
      <c r="E7" s="601">
        <f t="shared" si="2"/>
        <v>449.8</v>
      </c>
      <c r="F7" s="589"/>
      <c r="G7" s="589"/>
      <c r="H7" s="589"/>
      <c r="I7" s="589"/>
      <c r="J7" s="589"/>
      <c r="K7" s="589"/>
      <c r="L7" s="589"/>
      <c r="M7" s="589"/>
      <c r="N7" s="1">
        <f t="shared" si="0"/>
        <v>8</v>
      </c>
      <c r="O7" s="1" t="str">
        <f t="shared" si="1"/>
        <v>Belgium</v>
      </c>
      <c r="P7" s="1" t="str">
        <f>MID(A7,N7+3,100)</f>
        <v>Belgium</v>
      </c>
      <c r="Q7" s="594">
        <f>VLOOKUP($P7,[3]Munka1!$A$1:$F$65536,Q$3,0)</f>
        <v>0</v>
      </c>
      <c r="R7" s="594">
        <f>VLOOKUP($P7,[3]Munka1!$A$1:$F$65536,R$3,0)</f>
        <v>122.628</v>
      </c>
      <c r="S7" s="594">
        <f>VLOOKUP($P7,[3]Munka1!$A$1:$F$65536,S$3,0)</f>
        <v>190.714</v>
      </c>
      <c r="T7" s="594">
        <f>VLOOKUP($P7,[3]Munka1!$A$1:$F$65536,T$3,0)</f>
        <v>167.416</v>
      </c>
      <c r="U7" s="594">
        <f>VLOOKUP($P7,[3]Munka1!$A$1:$F$65536,U$3,0)</f>
        <v>449.8</v>
      </c>
      <c r="V7" s="594"/>
      <c r="W7" s="594"/>
      <c r="X7" s="594"/>
    </row>
    <row r="8" spans="1:24" x14ac:dyDescent="0.35">
      <c r="A8" s="272" t="s">
        <v>904</v>
      </c>
      <c r="B8" s="601">
        <f t="shared" si="2"/>
        <v>1355.818</v>
      </c>
      <c r="C8" s="601">
        <f t="shared" si="2"/>
        <v>2001.6690000000001</v>
      </c>
      <c r="D8" s="601">
        <f t="shared" si="2"/>
        <v>1105.326</v>
      </c>
      <c r="E8" s="601">
        <f t="shared" si="2"/>
        <v>693.09900000000005</v>
      </c>
      <c r="F8" s="589"/>
      <c r="G8" s="589"/>
      <c r="H8" s="589"/>
      <c r="I8" s="589"/>
      <c r="J8" s="589"/>
      <c r="K8" s="589"/>
      <c r="L8" s="589"/>
      <c r="M8" s="589"/>
      <c r="N8" s="1">
        <f t="shared" si="0"/>
        <v>9</v>
      </c>
      <c r="O8" s="1" t="str">
        <f t="shared" si="1"/>
        <v>Bulgária</v>
      </c>
      <c r="P8" s="1" t="str">
        <f>MID(A8,N8+3,100)</f>
        <v>Bulgaria</v>
      </c>
      <c r="Q8" s="594">
        <f>VLOOKUP($P8,[3]Munka1!$A$1:$F$65536,Q$3,0)</f>
        <v>1194.798</v>
      </c>
      <c r="R8" s="594">
        <f>VLOOKUP($P8,[3]Munka1!$A$1:$F$65536,R$3,0)</f>
        <v>1355.818</v>
      </c>
      <c r="S8" s="594">
        <f>VLOOKUP($P8,[3]Munka1!$A$1:$F$65536,S$3,0)</f>
        <v>2001.6690000000001</v>
      </c>
      <c r="T8" s="594">
        <f>VLOOKUP($P8,[3]Munka1!$A$1:$F$65536,T$3,0)</f>
        <v>1105.326</v>
      </c>
      <c r="U8" s="594">
        <f>VLOOKUP($P8,[3]Munka1!$A$1:$F$65536,U$3,0)</f>
        <v>693.09900000000005</v>
      </c>
      <c r="V8" s="594"/>
      <c r="W8" s="594"/>
      <c r="X8" s="594"/>
    </row>
    <row r="9" spans="1:24" x14ac:dyDescent="0.35">
      <c r="A9" s="272" t="s">
        <v>905</v>
      </c>
      <c r="B9" s="602">
        <f t="shared" si="2"/>
        <v>0</v>
      </c>
      <c r="C9" s="602">
        <f t="shared" si="2"/>
        <v>0</v>
      </c>
      <c r="D9" s="602">
        <f t="shared" si="2"/>
        <v>0</v>
      </c>
      <c r="E9" s="602">
        <f t="shared" si="2"/>
        <v>0</v>
      </c>
      <c r="F9" s="603"/>
      <c r="G9" s="603"/>
      <c r="H9" s="603"/>
      <c r="I9" s="603"/>
      <c r="J9" s="603"/>
      <c r="K9" s="603"/>
      <c r="L9" s="603"/>
      <c r="M9" s="589"/>
      <c r="N9" s="1">
        <f t="shared" si="0"/>
        <v>7</v>
      </c>
      <c r="O9" s="1" t="str">
        <f t="shared" si="1"/>
        <v>Ciprus</v>
      </c>
      <c r="P9" s="1" t="str">
        <f>MID(A9,N9+3,100)</f>
        <v>Cyprus</v>
      </c>
      <c r="Q9" s="594">
        <f>VLOOKUP($P9,[3]Munka1!$A$1:$F$65536,Q$3,0)</f>
        <v>0</v>
      </c>
      <c r="R9" s="594">
        <f>VLOOKUP($P9,[3]Munka1!$A$1:$F$65536,R$3,0)</f>
        <v>0</v>
      </c>
      <c r="S9" s="594">
        <f>VLOOKUP($P9,[3]Munka1!$A$1:$F$65536,S$3,0)</f>
        <v>0</v>
      </c>
      <c r="T9" s="594">
        <f>VLOOKUP($P9,[3]Munka1!$A$1:$F$65536,T$3,0)</f>
        <v>0</v>
      </c>
      <c r="U9" s="594">
        <f>VLOOKUP($P9,[3]Munka1!$A$1:$F$65536,U$3,0)</f>
        <v>0</v>
      </c>
      <c r="V9" s="594"/>
      <c r="W9" s="594"/>
      <c r="X9" s="594"/>
    </row>
    <row r="10" spans="1:24" x14ac:dyDescent="0.35">
      <c r="A10" s="272" t="s">
        <v>906</v>
      </c>
      <c r="B10" s="601">
        <f t="shared" si="2"/>
        <v>7223.8180000000002</v>
      </c>
      <c r="C10" s="601">
        <f t="shared" si="2"/>
        <v>6809.0450000000001</v>
      </c>
      <c r="D10" s="601">
        <f t="shared" si="2"/>
        <v>6987.8339999999998</v>
      </c>
      <c r="E10" s="601">
        <f t="shared" si="2"/>
        <v>8629.0579999999991</v>
      </c>
      <c r="F10" s="589"/>
      <c r="G10" s="589"/>
      <c r="H10" s="589"/>
      <c r="I10" s="589"/>
      <c r="J10" s="589"/>
      <c r="K10" s="589"/>
      <c r="L10" s="589"/>
      <c r="M10" s="589"/>
      <c r="N10" s="1">
        <f t="shared" si="0"/>
        <v>11</v>
      </c>
      <c r="O10" s="1" t="str">
        <f t="shared" si="1"/>
        <v>Csehország</v>
      </c>
      <c r="P10" s="1" t="s">
        <v>907</v>
      </c>
      <c r="Q10" s="594">
        <f>VLOOKUP($P10,[3]Munka1!$A$1:$F$65536,Q$3,0)</f>
        <v>7519.7529999999997</v>
      </c>
      <c r="R10" s="594">
        <f>VLOOKUP($P10,[3]Munka1!$A$1:$F$65536,R$3,0)</f>
        <v>7223.8180000000002</v>
      </c>
      <c r="S10" s="594">
        <f>VLOOKUP($P10,[3]Munka1!$A$1:$F$65536,S$3,0)</f>
        <v>6809.0450000000001</v>
      </c>
      <c r="T10" s="594">
        <f>VLOOKUP($P10,[3]Munka1!$A$1:$F$65536,T$3,0)</f>
        <v>6987.8339999999998</v>
      </c>
      <c r="U10" s="594">
        <f>VLOOKUP($P10,[3]Munka1!$A$1:$F$65536,U$3,0)</f>
        <v>8629.0579999999991</v>
      </c>
      <c r="V10" s="594"/>
      <c r="W10" s="594"/>
      <c r="X10" s="594"/>
    </row>
    <row r="11" spans="1:24" x14ac:dyDescent="0.35">
      <c r="A11" s="272" t="s">
        <v>908</v>
      </c>
      <c r="B11" s="601">
        <f t="shared" si="2"/>
        <v>115740.38</v>
      </c>
      <c r="C11" s="601">
        <f t="shared" si="2"/>
        <v>49862.642</v>
      </c>
      <c r="D11" s="601">
        <f t="shared" si="2"/>
        <v>52944.974999999999</v>
      </c>
      <c r="E11" s="601">
        <f t="shared" si="2"/>
        <v>57932.34</v>
      </c>
      <c r="F11" s="589"/>
      <c r="G11" s="589"/>
      <c r="H11" s="589"/>
      <c r="I11" s="589"/>
      <c r="J11" s="589"/>
      <c r="K11" s="589"/>
      <c r="L11" s="589"/>
      <c r="M11" s="589"/>
      <c r="N11" s="1">
        <f t="shared" si="0"/>
        <v>6</v>
      </c>
      <c r="O11" s="1" t="str">
        <f t="shared" si="1"/>
        <v>Dánia</v>
      </c>
      <c r="P11" s="1" t="str">
        <f t="shared" ref="P11:P24" si="3">MID(A11,N11+3,100)</f>
        <v>Denmark</v>
      </c>
      <c r="Q11" s="594">
        <f>VLOOKUP($P11,[3]Munka1!$A$1:$F$65536,Q$3,0)</f>
        <v>155071.34099999999</v>
      </c>
      <c r="R11" s="594">
        <f>VLOOKUP($P11,[3]Munka1!$A$1:$F$65536,R$3,0)</f>
        <v>115740.38</v>
      </c>
      <c r="S11" s="594">
        <f>VLOOKUP($P11,[3]Munka1!$A$1:$F$65536,S$3,0)</f>
        <v>49862.642</v>
      </c>
      <c r="T11" s="594">
        <f>VLOOKUP($P11,[3]Munka1!$A$1:$F$65536,T$3,0)</f>
        <v>52944.974999999999</v>
      </c>
      <c r="U11" s="594">
        <f>VLOOKUP($P11,[3]Munka1!$A$1:$F$65536,U$3,0)</f>
        <v>57932.34</v>
      </c>
      <c r="V11" s="594"/>
      <c r="W11" s="594"/>
      <c r="X11" s="594"/>
    </row>
    <row r="12" spans="1:24" x14ac:dyDescent="0.35">
      <c r="A12" s="272" t="s">
        <v>909</v>
      </c>
      <c r="B12" s="601">
        <f t="shared" si="2"/>
        <v>0</v>
      </c>
      <c r="C12" s="601">
        <f t="shared" si="2"/>
        <v>0</v>
      </c>
      <c r="D12" s="601">
        <f t="shared" si="2"/>
        <v>0</v>
      </c>
      <c r="E12" s="601">
        <f t="shared" si="2"/>
        <v>0</v>
      </c>
      <c r="F12" s="589"/>
      <c r="G12" s="589"/>
      <c r="H12" s="589"/>
      <c r="I12" s="589"/>
      <c r="J12" s="589"/>
      <c r="K12" s="589"/>
      <c r="L12" s="589"/>
      <c r="M12" s="589"/>
      <c r="N12" s="1">
        <f t="shared" si="0"/>
        <v>11</v>
      </c>
      <c r="O12" s="1" t="str">
        <f t="shared" si="1"/>
        <v>Észtország</v>
      </c>
      <c r="P12" s="1" t="str">
        <f t="shared" si="3"/>
        <v>Estonia</v>
      </c>
      <c r="Q12" s="594">
        <f>VLOOKUP($P12,[3]Munka1!$A$1:$F$65536,Q$3,0)</f>
        <v>0</v>
      </c>
      <c r="R12" s="594">
        <f>VLOOKUP($P12,[3]Munka1!$A$1:$F$65536,R$3,0)</f>
        <v>0</v>
      </c>
      <c r="S12" s="594">
        <f>VLOOKUP($P12,[3]Munka1!$A$1:$F$65536,S$3,0)</f>
        <v>0</v>
      </c>
      <c r="T12" s="594">
        <f>VLOOKUP($P12,[3]Munka1!$A$1:$F$65536,T$3,0)</f>
        <v>0</v>
      </c>
      <c r="U12" s="594">
        <f>VLOOKUP($P12,[3]Munka1!$A$1:$F$65536,U$3,0)</f>
        <v>0</v>
      </c>
      <c r="V12" s="594"/>
      <c r="W12" s="594"/>
      <c r="X12" s="594"/>
    </row>
    <row r="13" spans="1:24" x14ac:dyDescent="0.35">
      <c r="A13" s="272" t="s">
        <v>910</v>
      </c>
      <c r="B13" s="601">
        <f t="shared" si="2"/>
        <v>0</v>
      </c>
      <c r="C13" s="601">
        <f t="shared" si="2"/>
        <v>0</v>
      </c>
      <c r="D13" s="601">
        <f t="shared" si="2"/>
        <v>0</v>
      </c>
      <c r="E13" s="601">
        <f t="shared" si="2"/>
        <v>0</v>
      </c>
      <c r="F13" s="589"/>
      <c r="G13" s="589"/>
      <c r="H13" s="589"/>
      <c r="I13" s="589"/>
      <c r="J13" s="589"/>
      <c r="K13" s="589"/>
      <c r="L13" s="589"/>
      <c r="M13" s="589"/>
      <c r="N13" s="1">
        <f t="shared" si="0"/>
        <v>11</v>
      </c>
      <c r="O13" s="1" t="str">
        <f t="shared" si="1"/>
        <v>Finnország</v>
      </c>
      <c r="P13" s="1" t="str">
        <f t="shared" si="3"/>
        <v>Finland</v>
      </c>
      <c r="Q13" s="594">
        <f>VLOOKUP($P13,[3]Munka1!$A$1:$F$65536,Q$3,0)</f>
        <v>0</v>
      </c>
      <c r="R13" s="594">
        <f>VLOOKUP($P13,[3]Munka1!$A$1:$F$65536,R$3,0)</f>
        <v>0</v>
      </c>
      <c r="S13" s="594">
        <f>VLOOKUP($P13,[3]Munka1!$A$1:$F$65536,S$3,0)</f>
        <v>0</v>
      </c>
      <c r="T13" s="594">
        <f>VLOOKUP($P13,[3]Munka1!$A$1:$F$65536,T$3,0)</f>
        <v>0</v>
      </c>
      <c r="U13" s="594">
        <f>VLOOKUP($P13,[3]Munka1!$A$1:$F$65536,U$3,0)</f>
        <v>0</v>
      </c>
      <c r="V13" s="594"/>
      <c r="W13" s="594"/>
      <c r="X13" s="594"/>
    </row>
    <row r="14" spans="1:24" x14ac:dyDescent="0.35">
      <c r="A14" s="272" t="s">
        <v>911</v>
      </c>
      <c r="B14" s="601">
        <f t="shared" si="2"/>
        <v>600.798</v>
      </c>
      <c r="C14" s="601">
        <f t="shared" si="2"/>
        <v>652.02700000000004</v>
      </c>
      <c r="D14" s="601">
        <f t="shared" si="2"/>
        <v>836.923</v>
      </c>
      <c r="E14" s="601">
        <f t="shared" si="2"/>
        <v>827.90800000000002</v>
      </c>
      <c r="F14" s="589"/>
      <c r="G14" s="589"/>
      <c r="H14" s="589"/>
      <c r="I14" s="589"/>
      <c r="J14" s="589"/>
      <c r="K14" s="589"/>
      <c r="L14" s="589"/>
      <c r="M14" s="589"/>
      <c r="N14" s="1">
        <f t="shared" si="0"/>
        <v>14</v>
      </c>
      <c r="O14" s="1" t="str">
        <f t="shared" si="1"/>
        <v>Franciaország</v>
      </c>
      <c r="P14" s="1" t="str">
        <f t="shared" si="3"/>
        <v>France</v>
      </c>
      <c r="Q14" s="594">
        <f>VLOOKUP($P14,[3]Munka1!$A$1:$F$65536,Q$3,0)</f>
        <v>324.41699999999997</v>
      </c>
      <c r="R14" s="594">
        <f>VLOOKUP($P14,[3]Munka1!$A$1:$F$65536,R$3,0)</f>
        <v>600.798</v>
      </c>
      <c r="S14" s="594">
        <f>VLOOKUP($P14,[3]Munka1!$A$1:$F$65536,S$3,0)</f>
        <v>652.02700000000004</v>
      </c>
      <c r="T14" s="594">
        <f>VLOOKUP($P14,[3]Munka1!$A$1:$F$65536,T$3,0)</f>
        <v>836.923</v>
      </c>
      <c r="U14" s="594">
        <f>VLOOKUP($P14,[3]Munka1!$A$1:$F$65536,U$3,0)</f>
        <v>827.90800000000002</v>
      </c>
      <c r="V14" s="594"/>
      <c r="W14" s="594"/>
      <c r="X14" s="594"/>
    </row>
    <row r="15" spans="1:24" x14ac:dyDescent="0.35">
      <c r="A15" s="272" t="s">
        <v>912</v>
      </c>
      <c r="B15" s="601">
        <f t="shared" si="2"/>
        <v>400.25900000000001</v>
      </c>
      <c r="C15" s="601">
        <f t="shared" si="2"/>
        <v>279.85599999999999</v>
      </c>
      <c r="D15" s="601">
        <f t="shared" si="2"/>
        <v>169.946</v>
      </c>
      <c r="E15" s="601">
        <f t="shared" si="2"/>
        <v>0</v>
      </c>
      <c r="F15" s="589"/>
      <c r="G15" s="589"/>
      <c r="H15" s="589"/>
      <c r="I15" s="589"/>
      <c r="J15" s="589"/>
      <c r="K15" s="589"/>
      <c r="L15" s="589"/>
      <c r="M15" s="589"/>
      <c r="N15" s="1">
        <f t="shared" si="0"/>
        <v>12</v>
      </c>
      <c r="O15" s="1" t="str">
        <f t="shared" si="1"/>
        <v>Görögország</v>
      </c>
      <c r="P15" s="1" t="str">
        <f t="shared" si="3"/>
        <v>Greece</v>
      </c>
      <c r="Q15" s="594">
        <f>VLOOKUP($P15,[3]Munka1!$A$1:$F$65536,Q$3,0)</f>
        <v>530.42700000000002</v>
      </c>
      <c r="R15" s="594">
        <f>VLOOKUP($P15,[3]Munka1!$A$1:$F$65536,R$3,0)</f>
        <v>400.25900000000001</v>
      </c>
      <c r="S15" s="594">
        <f>VLOOKUP($P15,[3]Munka1!$A$1:$F$65536,S$3,0)</f>
        <v>279.85599999999999</v>
      </c>
      <c r="T15" s="594">
        <f>VLOOKUP($P15,[3]Munka1!$A$1:$F$65536,T$3,0)</f>
        <v>169.946</v>
      </c>
      <c r="U15" s="594">
        <f>VLOOKUP($P15,[3]Munka1!$A$1:$F$65536,U$3,0)</f>
        <v>0</v>
      </c>
      <c r="V15" s="594"/>
      <c r="W15" s="594"/>
      <c r="X15" s="594"/>
    </row>
    <row r="16" spans="1:24" x14ac:dyDescent="0.35">
      <c r="A16" s="272" t="s">
        <v>913</v>
      </c>
      <c r="B16" s="601">
        <f t="shared" si="2"/>
        <v>998338.41700000002</v>
      </c>
      <c r="C16" s="601">
        <f t="shared" si="2"/>
        <v>722738.37800000003</v>
      </c>
      <c r="D16" s="601">
        <f t="shared" si="2"/>
        <v>649635.63899999997</v>
      </c>
      <c r="E16" s="601">
        <f t="shared" si="2"/>
        <v>611131.15700000001</v>
      </c>
      <c r="F16" s="589"/>
      <c r="G16" s="589"/>
      <c r="H16" s="589"/>
      <c r="I16" s="589"/>
      <c r="J16" s="589"/>
      <c r="K16" s="589"/>
      <c r="L16" s="589"/>
      <c r="M16" s="589"/>
      <c r="N16" s="1">
        <f t="shared" si="0"/>
        <v>10</v>
      </c>
      <c r="O16" s="1" t="str">
        <f t="shared" si="1"/>
        <v>Hollandia</v>
      </c>
      <c r="P16" s="1" t="str">
        <f t="shared" si="3"/>
        <v>Netherlands</v>
      </c>
      <c r="Q16" s="594">
        <f>VLOOKUP($P16,[3]Munka1!$A$1:$F$65536,Q$3,0)</f>
        <v>1169227.1780000001</v>
      </c>
      <c r="R16" s="594">
        <f>VLOOKUP($P16,[3]Munka1!$A$1:$F$65536,R$3,0)</f>
        <v>998338.41700000002</v>
      </c>
      <c r="S16" s="594">
        <f>VLOOKUP($P16,[3]Munka1!$A$1:$F$65536,S$3,0)</f>
        <v>722738.37800000003</v>
      </c>
      <c r="T16" s="594">
        <f>VLOOKUP($P16,[3]Munka1!$A$1:$F$65536,T$3,0)</f>
        <v>649635.63899999997</v>
      </c>
      <c r="U16" s="594">
        <f>VLOOKUP($P16,[3]Munka1!$A$1:$F$65536,U$3,0)</f>
        <v>611131.15700000001</v>
      </c>
      <c r="V16" s="594"/>
      <c r="W16" s="594"/>
      <c r="X16" s="594"/>
    </row>
    <row r="17" spans="1:24" x14ac:dyDescent="0.35">
      <c r="A17" s="272" t="s">
        <v>914</v>
      </c>
      <c r="B17" s="601">
        <f t="shared" si="2"/>
        <v>35641.095999999998</v>
      </c>
      <c r="C17" s="601">
        <f t="shared" si="2"/>
        <v>29519.73</v>
      </c>
      <c r="D17" s="601">
        <f t="shared" si="2"/>
        <v>26106.5</v>
      </c>
      <c r="E17" s="601">
        <f t="shared" si="2"/>
        <v>29648.091</v>
      </c>
      <c r="F17" s="589"/>
      <c r="G17" s="589"/>
      <c r="H17" s="589"/>
      <c r="I17" s="589"/>
      <c r="J17" s="589"/>
      <c r="K17" s="589"/>
      <c r="L17" s="589"/>
      <c r="M17" s="589"/>
      <c r="N17" s="1">
        <f t="shared" si="0"/>
        <v>13</v>
      </c>
      <c r="O17" s="1" t="str">
        <f t="shared" si="1"/>
        <v>Horvátország</v>
      </c>
      <c r="P17" s="1" t="str">
        <f t="shared" si="3"/>
        <v>Croatia</v>
      </c>
      <c r="Q17" s="594">
        <f>VLOOKUP($P17,[3]Munka1!$A$1:$F$65536,Q$3,0)</f>
        <v>42610.663999999997</v>
      </c>
      <c r="R17" s="594">
        <f>VLOOKUP($P17,[3]Munka1!$A$1:$F$65536,R$3,0)</f>
        <v>35641.095999999998</v>
      </c>
      <c r="S17" s="594">
        <f>VLOOKUP($P17,[3]Munka1!$A$1:$F$65536,S$3,0)</f>
        <v>29519.73</v>
      </c>
      <c r="T17" s="594">
        <f>VLOOKUP($P17,[3]Munka1!$A$1:$F$65536,T$3,0)</f>
        <v>26106.5</v>
      </c>
      <c r="U17" s="594">
        <f>VLOOKUP($P17,[3]Munka1!$A$1:$F$65536,U$3,0)</f>
        <v>29648.091</v>
      </c>
      <c r="V17" s="594"/>
      <c r="W17" s="594"/>
      <c r="X17" s="594"/>
    </row>
    <row r="18" spans="1:24" x14ac:dyDescent="0.35">
      <c r="A18" s="272" t="s">
        <v>915</v>
      </c>
      <c r="B18" s="601">
        <f t="shared" si="2"/>
        <v>89745.923999999999</v>
      </c>
      <c r="C18" s="601">
        <f t="shared" si="2"/>
        <v>69141.576000000001</v>
      </c>
      <c r="D18" s="601">
        <f t="shared" si="2"/>
        <v>52879.921999999999</v>
      </c>
      <c r="E18" s="601">
        <f t="shared" si="2"/>
        <v>54071.088000000003</v>
      </c>
      <c r="F18" s="589"/>
      <c r="G18" s="589"/>
      <c r="H18" s="589"/>
      <c r="I18" s="589"/>
      <c r="J18" s="589"/>
      <c r="K18" s="589"/>
      <c r="L18" s="589"/>
      <c r="M18" s="589"/>
      <c r="N18" s="1">
        <f t="shared" si="0"/>
        <v>9</v>
      </c>
      <c r="O18" s="1" t="str">
        <f t="shared" si="1"/>
        <v>Írország</v>
      </c>
      <c r="P18" s="1" t="str">
        <f t="shared" si="3"/>
        <v>Ireland</v>
      </c>
      <c r="Q18" s="594">
        <f>VLOOKUP($P18,[3]Munka1!$A$1:$F$65536,Q$3,0)</f>
        <v>115021.79</v>
      </c>
      <c r="R18" s="594">
        <f>VLOOKUP($P18,[3]Munka1!$A$1:$F$65536,R$3,0)</f>
        <v>89745.923999999999</v>
      </c>
      <c r="S18" s="594">
        <f>VLOOKUP($P18,[3]Munka1!$A$1:$F$65536,S$3,0)</f>
        <v>69141.576000000001</v>
      </c>
      <c r="T18" s="594">
        <f>VLOOKUP($P18,[3]Munka1!$A$1:$F$65536,T$3,0)</f>
        <v>52879.921999999999</v>
      </c>
      <c r="U18" s="594">
        <f>VLOOKUP($P18,[3]Munka1!$A$1:$F$65536,U$3,0)</f>
        <v>54071.088000000003</v>
      </c>
      <c r="V18" s="594"/>
      <c r="W18" s="594"/>
      <c r="X18" s="594"/>
    </row>
    <row r="19" spans="1:24" x14ac:dyDescent="0.35">
      <c r="A19" s="272" t="s">
        <v>916</v>
      </c>
      <c r="B19" s="601">
        <f t="shared" si="2"/>
        <v>143467.24400000001</v>
      </c>
      <c r="C19" s="601">
        <f t="shared" si="2"/>
        <v>142202.17199999999</v>
      </c>
      <c r="D19" s="601">
        <f t="shared" si="2"/>
        <v>139833.83100000001</v>
      </c>
      <c r="E19" s="601">
        <f t="shared" si="2"/>
        <v>152007.717</v>
      </c>
      <c r="F19" s="589"/>
      <c r="G19" s="589"/>
      <c r="H19" s="589"/>
      <c r="I19" s="589"/>
      <c r="J19" s="589"/>
      <c r="K19" s="589"/>
      <c r="L19" s="589"/>
      <c r="M19" s="589"/>
      <c r="N19" s="1">
        <f t="shared" si="0"/>
        <v>14</v>
      </c>
      <c r="O19" s="1" t="str">
        <f t="shared" si="1"/>
        <v>Lengyelország</v>
      </c>
      <c r="P19" s="1" t="str">
        <f t="shared" si="3"/>
        <v>Poland</v>
      </c>
      <c r="Q19" s="594">
        <f>VLOOKUP($P19,[3]Munka1!$A$1:$F$65536,Q$3,0)</f>
        <v>145239.80799999999</v>
      </c>
      <c r="R19" s="594">
        <f>VLOOKUP($P19,[3]Munka1!$A$1:$F$65536,R$3,0)</f>
        <v>143467.24400000001</v>
      </c>
      <c r="S19" s="594">
        <f>VLOOKUP($P19,[3]Munka1!$A$1:$F$65536,S$3,0)</f>
        <v>142202.17199999999</v>
      </c>
      <c r="T19" s="594">
        <f>VLOOKUP($P19,[3]Munka1!$A$1:$F$65536,T$3,0)</f>
        <v>139833.83100000001</v>
      </c>
      <c r="U19" s="594">
        <f>VLOOKUP($P19,[3]Munka1!$A$1:$F$65536,U$3,0)</f>
        <v>152007.717</v>
      </c>
      <c r="V19" s="594"/>
      <c r="W19" s="594"/>
      <c r="X19" s="594"/>
    </row>
    <row r="20" spans="1:24" x14ac:dyDescent="0.35">
      <c r="A20" s="272" t="s">
        <v>917</v>
      </c>
      <c r="B20" s="601">
        <f t="shared" si="2"/>
        <v>0</v>
      </c>
      <c r="C20" s="601">
        <f t="shared" si="2"/>
        <v>0</v>
      </c>
      <c r="D20" s="601">
        <f t="shared" si="2"/>
        <v>0</v>
      </c>
      <c r="E20" s="601">
        <f t="shared" si="2"/>
        <v>0</v>
      </c>
      <c r="F20" s="589"/>
      <c r="G20" s="589"/>
      <c r="H20" s="589"/>
      <c r="I20" s="589"/>
      <c r="J20" s="589"/>
      <c r="K20" s="589"/>
      <c r="L20" s="589"/>
      <c r="M20" s="589"/>
      <c r="N20" s="1">
        <f t="shared" si="0"/>
        <v>11</v>
      </c>
      <c r="O20" s="1" t="str">
        <f t="shared" si="1"/>
        <v>Lettország</v>
      </c>
      <c r="P20" s="1" t="str">
        <f t="shared" si="3"/>
        <v>Latvia</v>
      </c>
      <c r="Q20" s="594">
        <f>VLOOKUP($P20,[3]Munka1!$A$1:$F$65536,Q$3,0)</f>
        <v>0</v>
      </c>
      <c r="R20" s="594">
        <f>VLOOKUP($P20,[3]Munka1!$A$1:$F$65536,R$3,0)</f>
        <v>0</v>
      </c>
      <c r="S20" s="594">
        <f>VLOOKUP($P20,[3]Munka1!$A$1:$F$65536,S$3,0)</f>
        <v>0</v>
      </c>
      <c r="T20" s="594">
        <f>VLOOKUP($P20,[3]Munka1!$A$1:$F$65536,T$3,0)</f>
        <v>0</v>
      </c>
      <c r="U20" s="594">
        <f>VLOOKUP($P20,[3]Munka1!$A$1:$F$65536,U$3,0)</f>
        <v>0</v>
      </c>
      <c r="V20" s="594"/>
      <c r="W20" s="594"/>
      <c r="X20" s="594"/>
    </row>
    <row r="21" spans="1:24" x14ac:dyDescent="0.35">
      <c r="A21" s="272" t="s">
        <v>918</v>
      </c>
      <c r="B21" s="601">
        <f t="shared" si="2"/>
        <v>0</v>
      </c>
      <c r="C21" s="601">
        <f t="shared" si="2"/>
        <v>0</v>
      </c>
      <c r="D21" s="601">
        <f t="shared" si="2"/>
        <v>0</v>
      </c>
      <c r="E21" s="601">
        <f t="shared" si="2"/>
        <v>0</v>
      </c>
      <c r="F21" s="589"/>
      <c r="G21" s="589"/>
      <c r="H21" s="589"/>
      <c r="I21" s="589"/>
      <c r="J21" s="589"/>
      <c r="K21" s="589"/>
      <c r="L21" s="589"/>
      <c r="M21" s="589"/>
      <c r="N21" s="1">
        <f t="shared" si="0"/>
        <v>9</v>
      </c>
      <c r="O21" s="1" t="str">
        <f t="shared" si="1"/>
        <v>Litvánia</v>
      </c>
      <c r="P21" s="1" t="str">
        <f t="shared" si="3"/>
        <v>Lithuania</v>
      </c>
      <c r="Q21" s="594">
        <f>VLOOKUP($P21,[3]Munka1!$A$1:$F$65536,Q$3,0)</f>
        <v>0</v>
      </c>
      <c r="R21" s="594">
        <f>VLOOKUP($P21,[3]Munka1!$A$1:$F$65536,R$3,0)</f>
        <v>0</v>
      </c>
      <c r="S21" s="594">
        <f>VLOOKUP($P21,[3]Munka1!$A$1:$F$65536,S$3,0)</f>
        <v>0</v>
      </c>
      <c r="T21" s="594">
        <f>VLOOKUP($P21,[3]Munka1!$A$1:$F$65536,T$3,0)</f>
        <v>0</v>
      </c>
      <c r="U21" s="594">
        <f>VLOOKUP($P21,[3]Munka1!$A$1:$F$65536,U$3,0)</f>
        <v>0</v>
      </c>
      <c r="V21" s="594"/>
      <c r="W21" s="594"/>
      <c r="X21" s="594"/>
    </row>
    <row r="22" spans="1:24" x14ac:dyDescent="0.35">
      <c r="A22" s="272" t="s">
        <v>919</v>
      </c>
      <c r="B22" s="601">
        <f t="shared" ref="B22:E32" si="4">R22</f>
        <v>0</v>
      </c>
      <c r="C22" s="601">
        <f t="shared" si="4"/>
        <v>0</v>
      </c>
      <c r="D22" s="601">
        <f t="shared" si="4"/>
        <v>0</v>
      </c>
      <c r="E22" s="601">
        <f t="shared" si="4"/>
        <v>0</v>
      </c>
      <c r="F22" s="589"/>
      <c r="G22" s="589"/>
      <c r="H22" s="589"/>
      <c r="I22" s="589"/>
      <c r="J22" s="589"/>
      <c r="K22" s="589"/>
      <c r="L22" s="589"/>
      <c r="M22" s="589"/>
      <c r="N22" s="1">
        <f t="shared" si="0"/>
        <v>10</v>
      </c>
      <c r="O22" s="1" t="str">
        <f t="shared" si="1"/>
        <v>Luxemburg</v>
      </c>
      <c r="P22" s="1" t="str">
        <f t="shared" si="3"/>
        <v>Luxembourg</v>
      </c>
      <c r="Q22" s="594">
        <f>VLOOKUP($P22,[3]Munka1!$A$1:$F$65536,Q$3,0)</f>
        <v>0</v>
      </c>
      <c r="R22" s="594">
        <f>VLOOKUP($P22,[3]Munka1!$A$1:$F$65536,R$3,0)</f>
        <v>0</v>
      </c>
      <c r="S22" s="594">
        <f>VLOOKUP($P22,[3]Munka1!$A$1:$F$65536,S$3,0)</f>
        <v>0</v>
      </c>
      <c r="T22" s="594">
        <f>VLOOKUP($P22,[3]Munka1!$A$1:$F$65536,T$3,0)</f>
        <v>0</v>
      </c>
      <c r="U22" s="594">
        <f>VLOOKUP($P22,[3]Munka1!$A$1:$F$65536,U$3,0)</f>
        <v>0</v>
      </c>
      <c r="V22" s="594"/>
      <c r="W22" s="594"/>
      <c r="X22" s="594"/>
    </row>
    <row r="23" spans="1:24" x14ac:dyDescent="0.35">
      <c r="A23" s="604" t="s">
        <v>920</v>
      </c>
      <c r="B23" s="605">
        <f t="shared" si="4"/>
        <v>55607.4</v>
      </c>
      <c r="C23" s="605">
        <f t="shared" si="4"/>
        <v>55280.701000000001</v>
      </c>
      <c r="D23" s="605">
        <f t="shared" si="4"/>
        <v>49337.1</v>
      </c>
      <c r="E23" s="605">
        <f t="shared" si="4"/>
        <v>53798</v>
      </c>
      <c r="F23" s="606"/>
      <c r="G23" s="606"/>
      <c r="H23" s="606"/>
      <c r="I23" s="606"/>
      <c r="J23" s="606"/>
      <c r="K23" s="606"/>
      <c r="L23" s="606"/>
      <c r="M23" s="589"/>
      <c r="N23" s="1">
        <f t="shared" si="0"/>
        <v>13</v>
      </c>
      <c r="O23" s="1" t="str">
        <f t="shared" si="1"/>
        <v>Magyarország</v>
      </c>
      <c r="P23" s="1" t="str">
        <f t="shared" si="3"/>
        <v>Hungary</v>
      </c>
      <c r="Q23" s="594">
        <f>VLOOKUP($P23,[3]Munka1!$A$1:$F$65536,Q$3,0)</f>
        <v>61426.8</v>
      </c>
      <c r="R23" s="594">
        <f>VLOOKUP($P23,[3]Munka1!$A$1:$F$65536,R$3,0)</f>
        <v>55607.4</v>
      </c>
      <c r="S23" s="594">
        <f>VLOOKUP($P23,[3]Munka1!$A$1:$F$65536,S$3,0)</f>
        <v>55280.701000000001</v>
      </c>
      <c r="T23" s="594">
        <f>VLOOKUP($P23,[3]Munka1!$A$1:$F$65536,T$3,0)</f>
        <v>49337.1</v>
      </c>
      <c r="U23" s="594">
        <f>VLOOKUP($P23,[3]Munka1!$A$1:$F$65536,U$3,0)</f>
        <v>53798</v>
      </c>
      <c r="V23" s="594"/>
      <c r="W23" s="594"/>
      <c r="X23" s="594"/>
    </row>
    <row r="24" spans="1:24" x14ac:dyDescent="0.35">
      <c r="A24" s="272" t="s">
        <v>921</v>
      </c>
      <c r="B24" s="602">
        <f t="shared" si="4"/>
        <v>0</v>
      </c>
      <c r="C24" s="602">
        <f t="shared" si="4"/>
        <v>0</v>
      </c>
      <c r="D24" s="602">
        <f t="shared" si="4"/>
        <v>0</v>
      </c>
      <c r="E24" s="602">
        <f t="shared" si="4"/>
        <v>0</v>
      </c>
      <c r="F24" s="603"/>
      <c r="G24" s="603"/>
      <c r="H24" s="603"/>
      <c r="I24" s="603"/>
      <c r="J24" s="603"/>
      <c r="K24" s="603"/>
      <c r="L24" s="603"/>
      <c r="M24" s="589"/>
      <c r="N24" s="1">
        <f t="shared" si="0"/>
        <v>6</v>
      </c>
      <c r="O24" s="1" t="str">
        <f t="shared" si="1"/>
        <v>Málta</v>
      </c>
      <c r="P24" s="1" t="str">
        <f t="shared" si="3"/>
        <v>Malta</v>
      </c>
      <c r="Q24" s="594">
        <f>VLOOKUP($P24,[3]Munka1!$A$1:$F$65536,Q$3,0)</f>
        <v>0</v>
      </c>
      <c r="R24" s="594">
        <f>VLOOKUP($P24,[3]Munka1!$A$1:$F$65536,R$3,0)</f>
        <v>0</v>
      </c>
      <c r="S24" s="594">
        <f>VLOOKUP($P24,[3]Munka1!$A$1:$F$65536,S$3,0)</f>
        <v>0</v>
      </c>
      <c r="T24" s="594">
        <f>VLOOKUP($P24,[3]Munka1!$A$1:$F$65536,T$3,0)</f>
        <v>0</v>
      </c>
      <c r="U24" s="594">
        <f>VLOOKUP($P24,[3]Munka1!$A$1:$F$65536,U$3,0)</f>
        <v>0</v>
      </c>
      <c r="V24" s="594"/>
      <c r="W24" s="594"/>
      <c r="X24" s="594"/>
    </row>
    <row r="25" spans="1:24" x14ac:dyDescent="0.35">
      <c r="A25" s="272" t="s">
        <v>922</v>
      </c>
      <c r="B25" s="601">
        <f t="shared" si="4"/>
        <v>183113.851</v>
      </c>
      <c r="C25" s="601">
        <f t="shared" si="4"/>
        <v>168763.22700000001</v>
      </c>
      <c r="D25" s="601">
        <f t="shared" si="4"/>
        <v>161911.86900000001</v>
      </c>
      <c r="E25" s="601">
        <f t="shared" si="4"/>
        <v>160692</v>
      </c>
      <c r="F25" s="589"/>
      <c r="G25" s="589"/>
      <c r="H25" s="589"/>
      <c r="I25" s="589"/>
      <c r="J25" s="589"/>
      <c r="K25" s="589"/>
      <c r="L25" s="589"/>
      <c r="M25" s="589"/>
      <c r="N25" s="1">
        <f t="shared" si="0"/>
        <v>12</v>
      </c>
      <c r="O25" s="1" t="str">
        <f t="shared" si="1"/>
        <v>Németország</v>
      </c>
      <c r="P25" s="1" t="s">
        <v>923</v>
      </c>
      <c r="Q25" s="594">
        <f>VLOOKUP($P25,[3]Munka1!$A$1:$F$65536,Q$3,0)</f>
        <v>197395.019</v>
      </c>
      <c r="R25" s="594">
        <f>VLOOKUP($P25,[3]Munka1!$A$1:$F$65536,R$3,0)</f>
        <v>183113.851</v>
      </c>
      <c r="S25" s="594">
        <f>VLOOKUP($P25,[3]Munka1!$A$1:$F$65536,S$3,0)</f>
        <v>168763.22700000001</v>
      </c>
      <c r="T25" s="594">
        <f>VLOOKUP($P25,[3]Munka1!$A$1:$F$65536,T$3,0)</f>
        <v>161911.86900000001</v>
      </c>
      <c r="U25" s="594">
        <f>VLOOKUP($P25,[3]Munka1!$A$1:$F$65536,U$3,0)</f>
        <v>160692</v>
      </c>
      <c r="V25" s="594"/>
      <c r="W25" s="594"/>
      <c r="X25" s="594"/>
    </row>
    <row r="26" spans="1:24" x14ac:dyDescent="0.35">
      <c r="A26" s="272" t="s">
        <v>924</v>
      </c>
      <c r="B26" s="601">
        <f t="shared" si="4"/>
        <v>164589.13200000001</v>
      </c>
      <c r="C26" s="601">
        <f t="shared" si="4"/>
        <v>137629.56700000001</v>
      </c>
      <c r="D26" s="601">
        <f t="shared" si="4"/>
        <v>109186.355</v>
      </c>
      <c r="E26" s="601">
        <f t="shared" si="4"/>
        <v>126798</v>
      </c>
      <c r="F26" s="589"/>
      <c r="G26" s="589"/>
      <c r="H26" s="589"/>
      <c r="I26" s="589"/>
      <c r="J26" s="589"/>
      <c r="K26" s="589"/>
      <c r="L26" s="589"/>
      <c r="M26" s="589"/>
      <c r="N26" s="1">
        <f t="shared" si="0"/>
        <v>12</v>
      </c>
      <c r="O26" s="1" t="str">
        <f t="shared" si="1"/>
        <v>Olaszország</v>
      </c>
      <c r="P26" s="1" t="str">
        <f t="shared" ref="P26:P32" si="5">MID(A26,N26+3,100)</f>
        <v>Italy</v>
      </c>
      <c r="Q26" s="594">
        <f>VLOOKUP($P26,[3]Munka1!$A$1:$F$65536,Q$3,0)</f>
        <v>186811.06299999999</v>
      </c>
      <c r="R26" s="594">
        <f>VLOOKUP($P26,[3]Munka1!$A$1:$F$65536,R$3,0)</f>
        <v>164589.13200000001</v>
      </c>
      <c r="S26" s="594">
        <f>VLOOKUP($P26,[3]Munka1!$A$1:$F$65536,S$3,0)</f>
        <v>137629.56700000001</v>
      </c>
      <c r="T26" s="594">
        <f>VLOOKUP($P26,[3]Munka1!$A$1:$F$65536,T$3,0)</f>
        <v>109186.355</v>
      </c>
      <c r="U26" s="594">
        <f>VLOOKUP($P26,[3]Munka1!$A$1:$F$65536,U$3,0)</f>
        <v>126798</v>
      </c>
      <c r="V26" s="594"/>
      <c r="W26" s="594"/>
      <c r="X26" s="594"/>
    </row>
    <row r="27" spans="1:24" x14ac:dyDescent="0.35">
      <c r="A27" s="272" t="s">
        <v>925</v>
      </c>
      <c r="B27" s="601">
        <f t="shared" si="4"/>
        <v>0</v>
      </c>
      <c r="C27" s="601">
        <f t="shared" si="4"/>
        <v>0</v>
      </c>
      <c r="D27" s="601">
        <f t="shared" si="4"/>
        <v>0</v>
      </c>
      <c r="E27" s="601">
        <f t="shared" si="4"/>
        <v>0</v>
      </c>
      <c r="F27" s="589"/>
      <c r="G27" s="589"/>
      <c r="H27" s="589"/>
      <c r="I27" s="589"/>
      <c r="J27" s="589"/>
      <c r="K27" s="589"/>
      <c r="L27" s="589"/>
      <c r="M27" s="589"/>
      <c r="N27" s="1">
        <f t="shared" si="0"/>
        <v>11</v>
      </c>
      <c r="O27" s="1" t="str">
        <f t="shared" si="1"/>
        <v>Portugália</v>
      </c>
      <c r="P27" s="1" t="str">
        <f t="shared" si="5"/>
        <v>Portugal</v>
      </c>
      <c r="Q27" s="594">
        <f>VLOOKUP($P27,[3]Munka1!$A$1:$F$65536,Q$3,0)</f>
        <v>0</v>
      </c>
      <c r="R27" s="594">
        <f>VLOOKUP($P27,[3]Munka1!$A$1:$F$65536,R$3,0)</f>
        <v>0</v>
      </c>
      <c r="S27" s="594">
        <f>VLOOKUP($P27,[3]Munka1!$A$1:$F$65536,S$3,0)</f>
        <v>0</v>
      </c>
      <c r="T27" s="594">
        <f>VLOOKUP($P27,[3]Munka1!$A$1:$F$65536,T$3,0)</f>
        <v>0</v>
      </c>
      <c r="U27" s="594">
        <f>VLOOKUP($P27,[3]Munka1!$A$1:$F$65536,U$3,0)</f>
        <v>0</v>
      </c>
      <c r="V27" s="594"/>
      <c r="W27" s="594"/>
      <c r="X27" s="594"/>
    </row>
    <row r="28" spans="1:24" x14ac:dyDescent="0.35">
      <c r="A28" s="272" t="s">
        <v>926</v>
      </c>
      <c r="B28" s="601">
        <f t="shared" si="4"/>
        <v>346413.11900000001</v>
      </c>
      <c r="C28" s="601">
        <f t="shared" si="4"/>
        <v>309467.57</v>
      </c>
      <c r="D28" s="601">
        <f t="shared" si="4"/>
        <v>310884.71600000001</v>
      </c>
      <c r="E28" s="601">
        <f t="shared" si="4"/>
        <v>351683</v>
      </c>
      <c r="F28" s="589"/>
      <c r="G28" s="589"/>
      <c r="H28" s="589"/>
      <c r="I28" s="589"/>
      <c r="J28" s="589"/>
      <c r="K28" s="589"/>
      <c r="L28" s="589"/>
      <c r="M28" s="589"/>
      <c r="N28" s="1">
        <f t="shared" si="0"/>
        <v>8</v>
      </c>
      <c r="O28" s="1" t="str">
        <f t="shared" si="1"/>
        <v>Románia</v>
      </c>
      <c r="P28" s="1" t="str">
        <f t="shared" si="5"/>
        <v>Romania</v>
      </c>
      <c r="Q28" s="594">
        <f>VLOOKUP($P28,[3]Munka1!$A$1:$F$65536,Q$3,0)</f>
        <v>358475.38400000002</v>
      </c>
      <c r="R28" s="594">
        <f>VLOOKUP($P28,[3]Munka1!$A$1:$F$65536,R$3,0)</f>
        <v>346413.11900000001</v>
      </c>
      <c r="S28" s="594">
        <f>VLOOKUP($P28,[3]Munka1!$A$1:$F$65536,S$3,0)</f>
        <v>309467.57</v>
      </c>
      <c r="T28" s="594">
        <f>VLOOKUP($P28,[3]Munka1!$A$1:$F$65536,T$3,0)</f>
        <v>310884.71600000001</v>
      </c>
      <c r="U28" s="594">
        <f>VLOOKUP($P28,[3]Munka1!$A$1:$F$65536,U$3,0)</f>
        <v>351683</v>
      </c>
      <c r="V28" s="594"/>
      <c r="W28" s="594"/>
      <c r="X28" s="594"/>
    </row>
    <row r="29" spans="1:24" x14ac:dyDescent="0.35">
      <c r="A29" s="272" t="s">
        <v>927</v>
      </c>
      <c r="B29" s="601">
        <f t="shared" si="4"/>
        <v>4865.3999999999996</v>
      </c>
      <c r="C29" s="601">
        <f t="shared" si="4"/>
        <v>1742.383</v>
      </c>
      <c r="D29" s="601">
        <f t="shared" si="4"/>
        <v>1425.4349999999999</v>
      </c>
      <c r="E29" s="601">
        <f t="shared" si="4"/>
        <v>1368.6380000000001</v>
      </c>
      <c r="F29" s="589"/>
      <c r="G29" s="589"/>
      <c r="H29" s="589"/>
      <c r="I29" s="589"/>
      <c r="J29" s="589"/>
      <c r="K29" s="589"/>
      <c r="L29" s="589"/>
      <c r="M29" s="589"/>
      <c r="N29" s="1">
        <f t="shared" si="0"/>
        <v>14</v>
      </c>
      <c r="O29" s="1" t="str">
        <f t="shared" si="1"/>
        <v>Spanyolország</v>
      </c>
      <c r="P29" s="1" t="str">
        <f t="shared" si="5"/>
        <v>Spain</v>
      </c>
      <c r="Q29" s="594">
        <f>VLOOKUP($P29,[3]Munka1!$A$1:$F$65536,Q$3,0)</f>
        <v>3160.8</v>
      </c>
      <c r="R29" s="594">
        <f>VLOOKUP($P29,[3]Munka1!$A$1:$F$65536,R$3,0)</f>
        <v>4865.3999999999996</v>
      </c>
      <c r="S29" s="594">
        <f>VLOOKUP($P29,[3]Munka1!$A$1:$F$65536,S$3,0)</f>
        <v>1742.383</v>
      </c>
      <c r="T29" s="594">
        <f>VLOOKUP($P29,[3]Munka1!$A$1:$F$65536,T$3,0)</f>
        <v>1425.4349999999999</v>
      </c>
      <c r="U29" s="594">
        <f>VLOOKUP($P29,[3]Munka1!$A$1:$F$65536,U$3,0)</f>
        <v>1368.6380000000001</v>
      </c>
      <c r="V29" s="594"/>
      <c r="W29" s="594"/>
      <c r="X29" s="594"/>
    </row>
    <row r="30" spans="1:24" x14ac:dyDescent="0.35">
      <c r="A30" s="272" t="s">
        <v>928</v>
      </c>
      <c r="B30" s="601">
        <f t="shared" si="4"/>
        <v>0</v>
      </c>
      <c r="C30" s="601">
        <f t="shared" si="4"/>
        <v>0</v>
      </c>
      <c r="D30" s="601">
        <f t="shared" si="4"/>
        <v>0</v>
      </c>
      <c r="E30" s="601">
        <f t="shared" si="4"/>
        <v>0</v>
      </c>
      <c r="F30" s="589"/>
      <c r="G30" s="589"/>
      <c r="H30" s="589"/>
      <c r="I30" s="589"/>
      <c r="J30" s="589"/>
      <c r="K30" s="589"/>
      <c r="L30" s="589"/>
      <c r="M30" s="589"/>
      <c r="N30" s="1">
        <f t="shared" si="0"/>
        <v>11</v>
      </c>
      <c r="O30" s="1" t="str">
        <f t="shared" si="1"/>
        <v>Svédország</v>
      </c>
      <c r="P30" s="1" t="str">
        <f t="shared" si="5"/>
        <v>Sweden</v>
      </c>
      <c r="Q30" s="594">
        <f>VLOOKUP($P30,[3]Munka1!$A$1:$F$65536,Q$3,0)</f>
        <v>0</v>
      </c>
      <c r="R30" s="594">
        <f>VLOOKUP($P30,[3]Munka1!$A$1:$F$65536,R$3,0)</f>
        <v>0</v>
      </c>
      <c r="S30" s="594">
        <f>VLOOKUP($P30,[3]Munka1!$A$1:$F$65536,S$3,0)</f>
        <v>0</v>
      </c>
      <c r="T30" s="594">
        <f>VLOOKUP($P30,[3]Munka1!$A$1:$F$65536,T$3,0)</f>
        <v>0</v>
      </c>
      <c r="U30" s="594">
        <f>VLOOKUP($P30,[3]Munka1!$A$1:$F$65536,U$3,0)</f>
        <v>0</v>
      </c>
      <c r="V30" s="594"/>
      <c r="W30" s="594"/>
      <c r="X30" s="594"/>
    </row>
    <row r="31" spans="1:24" x14ac:dyDescent="0.35">
      <c r="A31" s="272" t="s">
        <v>929</v>
      </c>
      <c r="B31" s="601">
        <f t="shared" si="4"/>
        <v>4315.4880000000003</v>
      </c>
      <c r="C31" s="601">
        <f t="shared" si="4"/>
        <v>2289.6260000000002</v>
      </c>
      <c r="D31" s="601">
        <f t="shared" si="4"/>
        <v>2043.912</v>
      </c>
      <c r="E31" s="601">
        <f t="shared" si="4"/>
        <v>2158.7290000000003</v>
      </c>
      <c r="F31" s="589"/>
      <c r="G31" s="589"/>
      <c r="H31" s="589"/>
      <c r="I31" s="589"/>
      <c r="J31" s="589"/>
      <c r="K31" s="589"/>
      <c r="L31" s="589"/>
      <c r="M31" s="589"/>
      <c r="N31" s="1">
        <f t="shared" si="0"/>
        <v>10</v>
      </c>
      <c r="O31" s="1" t="str">
        <f t="shared" si="1"/>
        <v>Szlovákia</v>
      </c>
      <c r="P31" s="1" t="str">
        <f t="shared" si="5"/>
        <v>Slovakia</v>
      </c>
      <c r="Q31" s="594">
        <f>VLOOKUP($P31,[3]Munka1!$A$1:$F$65536,Q$3,0)</f>
        <v>3248.1559999999999</v>
      </c>
      <c r="R31" s="594">
        <f>VLOOKUP($P31,[3]Munka1!$A$1:$F$65536,R$3,0)</f>
        <v>4315.4880000000003</v>
      </c>
      <c r="S31" s="594">
        <f>VLOOKUP($P31,[3]Munka1!$A$1:$F$65536,S$3,0)</f>
        <v>2289.6260000000002</v>
      </c>
      <c r="T31" s="594">
        <f>VLOOKUP($P31,[3]Munka1!$A$1:$F$65536,T$3,0)</f>
        <v>2043.912</v>
      </c>
      <c r="U31" s="594">
        <f>VLOOKUP($P31,[3]Munka1!$A$1:$F$65536,U$3,0)</f>
        <v>2158.7290000000003</v>
      </c>
      <c r="V31" s="594"/>
      <c r="W31" s="594"/>
      <c r="X31" s="594"/>
    </row>
    <row r="32" spans="1:24" x14ac:dyDescent="0.35">
      <c r="A32" s="272" t="s">
        <v>930</v>
      </c>
      <c r="B32" s="601">
        <f t="shared" si="4"/>
        <v>245.958</v>
      </c>
      <c r="C32" s="601">
        <f t="shared" si="4"/>
        <v>193.77799999999999</v>
      </c>
      <c r="D32" s="601">
        <f t="shared" si="4"/>
        <v>183.49199999999999</v>
      </c>
      <c r="E32" s="601">
        <f t="shared" si="4"/>
        <v>172.00500000000002</v>
      </c>
      <c r="F32" s="589"/>
      <c r="G32" s="589"/>
      <c r="H32" s="589"/>
      <c r="I32" s="589"/>
      <c r="J32" s="589"/>
      <c r="K32" s="589"/>
      <c r="L32" s="589"/>
      <c r="M32" s="589"/>
      <c r="N32" s="1">
        <f t="shared" si="0"/>
        <v>10</v>
      </c>
      <c r="O32" s="1" t="str">
        <f t="shared" si="1"/>
        <v>Szlovénia</v>
      </c>
      <c r="P32" s="1" t="str">
        <f t="shared" si="5"/>
        <v>Slovenia</v>
      </c>
      <c r="Q32" s="594">
        <f>VLOOKUP($P32,[3]Munka1!$A$1:$F$65536,Q$3,0)</f>
        <v>570.80399999999997</v>
      </c>
      <c r="R32" s="594">
        <f>VLOOKUP($P32,[3]Munka1!$A$1:$F$65536,R$3,0)</f>
        <v>245.958</v>
      </c>
      <c r="S32" s="594">
        <f>VLOOKUP($P32,[3]Munka1!$A$1:$F$65536,S$3,0)</f>
        <v>193.77799999999999</v>
      </c>
      <c r="T32" s="594">
        <f>VLOOKUP($P32,[3]Munka1!$A$1:$F$65536,T$3,0)</f>
        <v>183.49199999999999</v>
      </c>
      <c r="U32" s="594">
        <f>VLOOKUP($P32,[3]Munka1!$A$1:$F$65536,U$3,0)</f>
        <v>172.00500000000002</v>
      </c>
      <c r="V32" s="594"/>
      <c r="W32" s="594"/>
      <c r="X32" s="594"/>
    </row>
    <row r="33" spans="1:24" x14ac:dyDescent="0.35">
      <c r="A33" s="272"/>
      <c r="B33" s="601"/>
      <c r="C33" s="601"/>
      <c r="D33" s="601"/>
      <c r="E33" s="601"/>
      <c r="F33" s="589"/>
      <c r="G33" s="589"/>
      <c r="H33" s="589"/>
      <c r="I33" s="589"/>
      <c r="J33" s="589"/>
      <c r="K33" s="589"/>
      <c r="L33" s="589"/>
      <c r="M33" s="589"/>
      <c r="Q33" s="594"/>
      <c r="R33" s="594"/>
      <c r="S33" s="594"/>
      <c r="T33" s="594"/>
      <c r="U33" s="594"/>
      <c r="W33" s="594"/>
      <c r="X33" s="594"/>
    </row>
    <row r="34" spans="1:24" x14ac:dyDescent="0.35">
      <c r="A34" s="607" t="s">
        <v>931</v>
      </c>
      <c r="B34" s="608"/>
      <c r="C34" s="608"/>
      <c r="D34" s="608"/>
      <c r="E34" s="608"/>
      <c r="F34" s="609"/>
      <c r="G34" s="609"/>
      <c r="H34" s="609"/>
      <c r="I34" s="609"/>
      <c r="J34" s="609"/>
      <c r="K34" s="609"/>
      <c r="L34" s="609"/>
      <c r="M34" s="589"/>
      <c r="N34" s="1">
        <f t="shared" ref="N34:N40" si="6">SEARCH(" - ",A34,1)</f>
        <v>32</v>
      </c>
      <c r="O34" s="1" t="str">
        <f t="shared" ref="O34:O40" si="7">LEFT(A34,N34-1)</f>
        <v>Egyéb, nem EU-tagállamok adatai</v>
      </c>
      <c r="P34" s="1" t="str">
        <f>MID(A34,N34+3,100)</f>
        <v>Data of other, non-EU countries</v>
      </c>
      <c r="Q34" s="594"/>
      <c r="R34" s="594"/>
      <c r="S34" s="594"/>
      <c r="T34" s="594"/>
      <c r="U34" s="594"/>
      <c r="V34" s="594"/>
      <c r="W34" s="594"/>
      <c r="X34" s="594"/>
    </row>
    <row r="35" spans="1:24" x14ac:dyDescent="0.35">
      <c r="A35" s="610" t="s">
        <v>932</v>
      </c>
      <c r="B35" s="601">
        <f t="shared" ref="B35:E40" si="8">R35</f>
        <v>2411.5949999999998</v>
      </c>
      <c r="C35" s="601">
        <f t="shared" si="8"/>
        <v>1725.3</v>
      </c>
      <c r="D35" s="601">
        <f t="shared" si="8"/>
        <v>1853.46</v>
      </c>
      <c r="E35" s="601">
        <f t="shared" si="8"/>
        <v>1590.1510000000001</v>
      </c>
      <c r="F35" s="589"/>
      <c r="G35" s="589"/>
      <c r="H35" s="589"/>
      <c r="I35" s="589"/>
      <c r="J35" s="589"/>
      <c r="K35" s="589"/>
      <c r="L35" s="589"/>
      <c r="M35" s="589"/>
      <c r="N35" s="1">
        <f t="shared" si="6"/>
        <v>8</v>
      </c>
      <c r="O35" s="1" t="str">
        <f t="shared" si="7"/>
        <v>Albánia</v>
      </c>
      <c r="P35" s="1" t="str">
        <f>MID(A35,N35+3,100)</f>
        <v>Albania</v>
      </c>
      <c r="Q35" s="594">
        <f>VLOOKUP($P35,[3]Munka1!$A$1:$E$65536,Q$3,0)</f>
        <v>1352.7560000000001</v>
      </c>
      <c r="R35" s="594">
        <f>VLOOKUP($P35,[3]Munka1!$A$1:$E$65536,R$3,0)</f>
        <v>2411.5949999999998</v>
      </c>
      <c r="S35" s="594">
        <f>VLOOKUP($P35,[3]Munka1!$A$1:$E$65536,S$3,0)</f>
        <v>1725.3</v>
      </c>
      <c r="T35" s="594">
        <f>VLOOKUP($P35,[3]Munka1!$A$1:$E$65536,T$3,0)</f>
        <v>1853.46</v>
      </c>
      <c r="U35" s="594">
        <f>VLOOKUP($P35,[3]Munka1!$A$1:$F$65536,U$3,0)</f>
        <v>1590.1510000000001</v>
      </c>
      <c r="V35" s="594"/>
      <c r="W35" s="594"/>
      <c r="X35" s="594"/>
    </row>
    <row r="36" spans="1:24" x14ac:dyDescent="0.35">
      <c r="A36" s="272" t="s">
        <v>933</v>
      </c>
      <c r="B36" s="601">
        <f t="shared" si="8"/>
        <v>1422362.067</v>
      </c>
      <c r="C36" s="601" t="str">
        <f t="shared" si="8"/>
        <v>:</v>
      </c>
      <c r="D36" s="601" t="str">
        <f t="shared" si="8"/>
        <v>:</v>
      </c>
      <c r="E36" s="601">
        <f t="shared" si="8"/>
        <v>0</v>
      </c>
      <c r="F36" s="589"/>
      <c r="G36" s="589"/>
      <c r="H36" s="589"/>
      <c r="I36" s="589"/>
      <c r="J36" s="589"/>
      <c r="K36" s="589"/>
      <c r="L36" s="589"/>
      <c r="M36" s="589"/>
      <c r="N36" s="1">
        <f t="shared" si="6"/>
        <v>19</v>
      </c>
      <c r="O36" s="1" t="str">
        <f t="shared" si="7"/>
        <v>Egyesült Királyság</v>
      </c>
      <c r="P36" s="1" t="str">
        <f>MID(A36,N36+3,100)</f>
        <v>United Kingdom</v>
      </c>
      <c r="Q36" s="594">
        <f>VLOOKUP($P36,[3]Munka1!$A$1:$E$65536,Q$3,0)</f>
        <v>1464497.203</v>
      </c>
      <c r="R36" s="594">
        <f>VLOOKUP($P36,[3]Munka1!$A$1:$F$65536,R$3,0)</f>
        <v>1422362.067</v>
      </c>
      <c r="S36" s="594" t="str">
        <f>VLOOKUP($P36,[3]Munka1!$A$1:$F$65536,S$3,0)</f>
        <v>:</v>
      </c>
      <c r="T36" s="594" t="str">
        <f>VLOOKUP($P36,[3]Munka1!$A$1:$F$65536,T$3,0)</f>
        <v>:</v>
      </c>
      <c r="U36" s="594">
        <f>VLOOKUP($P36,[3]Munka1!$A$1:$F$65536,U$3,0)</f>
        <v>0</v>
      </c>
      <c r="V36" s="594"/>
      <c r="W36" s="594"/>
      <c r="X36" s="594"/>
    </row>
    <row r="37" spans="1:24" x14ac:dyDescent="0.35">
      <c r="A37" s="272" t="s">
        <v>934</v>
      </c>
      <c r="B37" s="601">
        <f t="shared" si="8"/>
        <v>0</v>
      </c>
      <c r="C37" s="601">
        <f t="shared" si="8"/>
        <v>0</v>
      </c>
      <c r="D37" s="601">
        <f t="shared" si="8"/>
        <v>0</v>
      </c>
      <c r="E37" s="601">
        <f t="shared" si="8"/>
        <v>0</v>
      </c>
      <c r="F37" s="589"/>
      <c r="G37" s="589"/>
      <c r="H37" s="589"/>
      <c r="I37" s="589"/>
      <c r="J37" s="589"/>
      <c r="K37" s="589"/>
      <c r="L37" s="589"/>
      <c r="M37" s="589"/>
      <c r="N37" s="1">
        <f t="shared" si="6"/>
        <v>10</v>
      </c>
      <c r="O37" s="1" t="str">
        <f t="shared" si="7"/>
        <v>Macedónia</v>
      </c>
      <c r="P37" s="1" t="s">
        <v>935</v>
      </c>
      <c r="Q37" s="594">
        <f>VLOOKUP($P37,[3]Munka1!$A$1:$E$65536,Q$3,0)</f>
        <v>0</v>
      </c>
      <c r="R37" s="594">
        <f>VLOOKUP($P37,[3]Munka1!$A$1:$E$65536,R$3,0)</f>
        <v>0</v>
      </c>
      <c r="S37" s="594">
        <f>VLOOKUP($P37,[3]Munka1!$A$1:$E$65536,S$3,0)</f>
        <v>0</v>
      </c>
      <c r="T37" s="594">
        <f>VLOOKUP($P37,[3]Munka1!$A$1:$E$65536,T$3,0)</f>
        <v>0</v>
      </c>
      <c r="U37" s="594">
        <f>VLOOKUP($P37,[3]Munka1!$A$1:$F$65536,U$3,0)</f>
        <v>0</v>
      </c>
      <c r="V37" s="594"/>
      <c r="W37" s="594"/>
      <c r="X37" s="594"/>
    </row>
    <row r="38" spans="1:24" x14ac:dyDescent="0.35">
      <c r="A38" s="272" t="s">
        <v>936</v>
      </c>
      <c r="B38" s="601">
        <f t="shared" si="8"/>
        <v>0</v>
      </c>
      <c r="C38" s="601">
        <f t="shared" si="8"/>
        <v>0</v>
      </c>
      <c r="D38" s="601">
        <f t="shared" si="8"/>
        <v>0</v>
      </c>
      <c r="E38" s="601">
        <f t="shared" si="8"/>
        <v>0</v>
      </c>
      <c r="F38" s="589"/>
      <c r="G38" s="589"/>
      <c r="H38" s="589"/>
      <c r="I38" s="589"/>
      <c r="J38" s="589"/>
      <c r="K38" s="589"/>
      <c r="L38" s="589"/>
      <c r="M38" s="589"/>
      <c r="N38" s="1">
        <f t="shared" si="6"/>
        <v>11</v>
      </c>
      <c r="O38" s="1" t="str">
        <f t="shared" si="7"/>
        <v>Montenegró</v>
      </c>
      <c r="P38" s="1" t="str">
        <f>MID(A38,N38+3,100)</f>
        <v>Montenegro</v>
      </c>
      <c r="Q38" s="594">
        <f>VLOOKUP($P38,[3]Munka1!$A$1:$E$65536,Q$3,0)</f>
        <v>0</v>
      </c>
      <c r="R38" s="594">
        <f>VLOOKUP($P38,[3]Munka1!$A$1:$E$65536,R$3,0)</f>
        <v>0</v>
      </c>
      <c r="S38" s="594">
        <f>VLOOKUP($P38,[3]Munka1!$A$1:$E$65536,S$3,0)</f>
        <v>0</v>
      </c>
      <c r="T38" s="594">
        <f>VLOOKUP($P38,[3]Munka1!$A$1:$E$65536,T$3,0)</f>
        <v>0</v>
      </c>
      <c r="U38" s="594">
        <f>VLOOKUP($P38,[3]Munka1!$A$1:$F$65536,U$3,0)</f>
        <v>0</v>
      </c>
      <c r="V38" s="594"/>
      <c r="W38" s="594"/>
      <c r="X38" s="594"/>
    </row>
    <row r="39" spans="1:24" x14ac:dyDescent="0.35">
      <c r="A39" s="272" t="s">
        <v>937</v>
      </c>
      <c r="B39" s="601">
        <f t="shared" si="8"/>
        <v>4223394.6399999997</v>
      </c>
      <c r="C39" s="601">
        <f t="shared" si="8"/>
        <v>4104679.2149999999</v>
      </c>
      <c r="D39" s="601">
        <f t="shared" si="8"/>
        <v>4220715.0250000004</v>
      </c>
      <c r="E39" s="601">
        <f t="shared" si="8"/>
        <v>5029072.1380000003</v>
      </c>
      <c r="F39" s="589"/>
      <c r="G39" s="589"/>
      <c r="H39" s="589"/>
      <c r="I39" s="589"/>
      <c r="J39" s="589"/>
      <c r="K39" s="589"/>
      <c r="L39" s="589"/>
      <c r="M39" s="589"/>
      <c r="N39" s="1">
        <f t="shared" si="6"/>
        <v>9</v>
      </c>
      <c r="O39" s="1" t="str">
        <f t="shared" si="7"/>
        <v>Norvégia</v>
      </c>
      <c r="P39" s="1" t="str">
        <f>MID(A39,N39+3,100)</f>
        <v>Norway</v>
      </c>
      <c r="Q39" s="594">
        <f>VLOOKUP($P39,[3]Munka1!$A$1:$E$65536,Q$3,0)</f>
        <v>4470284.1390000004</v>
      </c>
      <c r="R39" s="594">
        <f>VLOOKUP($P39,[3]Munka1!$A$1:$E$65536,R$3,0)</f>
        <v>4223394.6399999997</v>
      </c>
      <c r="S39" s="594">
        <f>VLOOKUP($P39,[3]Munka1!$A$1:$E$65536,S$3,0)</f>
        <v>4104679.2149999999</v>
      </c>
      <c r="T39" s="594">
        <f>VLOOKUP($P39,[3]Munka1!$A$1:$E$65536,T$3,0)</f>
        <v>4220715.0250000004</v>
      </c>
      <c r="U39" s="594">
        <f>VLOOKUP($P39,[3]Munka1!$A$1:$F$65536,U$3,0)</f>
        <v>5029072.1380000003</v>
      </c>
      <c r="V39" s="594"/>
      <c r="W39" s="594"/>
      <c r="X39" s="594"/>
    </row>
    <row r="40" spans="1:24" x14ac:dyDescent="0.35">
      <c r="A40" s="272" t="s">
        <v>938</v>
      </c>
      <c r="B40" s="601">
        <f t="shared" si="8"/>
        <v>14622.547</v>
      </c>
      <c r="C40" s="601">
        <f t="shared" si="8"/>
        <v>13619.64</v>
      </c>
      <c r="D40" s="601">
        <f t="shared" si="8"/>
        <v>12072.49</v>
      </c>
      <c r="E40" s="601">
        <f t="shared" si="8"/>
        <v>12148</v>
      </c>
      <c r="F40" s="589"/>
      <c r="G40" s="589"/>
      <c r="H40" s="589"/>
      <c r="I40" s="589"/>
      <c r="J40" s="589"/>
      <c r="K40" s="589"/>
      <c r="L40" s="589"/>
      <c r="M40" s="589"/>
      <c r="N40" s="1">
        <f t="shared" si="6"/>
        <v>8</v>
      </c>
      <c r="O40" s="1" t="str">
        <f t="shared" si="7"/>
        <v>Szerbia</v>
      </c>
      <c r="P40" s="1" t="str">
        <f>MID(A40,N40+3,100)</f>
        <v>Serbia</v>
      </c>
      <c r="Q40" s="594">
        <f>VLOOKUP($P40,[3]Munka1!$A$1:$E$65536,Q$3,0)</f>
        <v>14987.665000000001</v>
      </c>
      <c r="R40" s="594">
        <f>VLOOKUP($P40,[3]Munka1!$A$1:$E$65536,R$3,0)</f>
        <v>14622.547</v>
      </c>
      <c r="S40" s="594">
        <f>VLOOKUP($P40,[3]Munka1!$A$1:$E$65536,S$3,0)</f>
        <v>13619.64</v>
      </c>
      <c r="T40" s="594">
        <f>VLOOKUP($P40,[3]Munka1!$A$1:$E$65536,T$3,0)</f>
        <v>12072.49</v>
      </c>
      <c r="U40" s="594">
        <f>VLOOKUP($P40,[3]Munka1!$A$1:$F$65536,U$3,0)</f>
        <v>12148</v>
      </c>
      <c r="V40" s="594"/>
      <c r="W40" s="594"/>
      <c r="X40" s="594"/>
    </row>
    <row r="41" spans="1:24" ht="15" thickBot="1" x14ac:dyDescent="0.4">
      <c r="A41" s="278"/>
      <c r="B41" s="611"/>
      <c r="C41" s="611"/>
      <c r="D41" s="611"/>
      <c r="E41" s="611"/>
      <c r="F41" s="589"/>
      <c r="G41" s="589"/>
      <c r="H41" s="589"/>
      <c r="I41" s="589"/>
      <c r="J41" s="589"/>
      <c r="K41" s="589"/>
      <c r="L41" s="589"/>
      <c r="M41" s="589"/>
      <c r="Q41" s="594"/>
      <c r="R41" s="594"/>
      <c r="S41" s="594"/>
      <c r="T41" s="594"/>
      <c r="U41" s="594"/>
      <c r="V41" s="594"/>
      <c r="W41" s="594"/>
      <c r="X41" s="594"/>
    </row>
    <row r="42" spans="1:24" x14ac:dyDescent="0.35">
      <c r="A42" s="588"/>
      <c r="U42" s="594"/>
      <c r="V42" s="594"/>
    </row>
    <row r="43" spans="1:24" ht="15.5" x14ac:dyDescent="0.35">
      <c r="A43" s="588" t="s">
        <v>939</v>
      </c>
    </row>
    <row r="44" spans="1:24" ht="16.5" x14ac:dyDescent="0.35">
      <c r="A44" s="612" t="s">
        <v>940</v>
      </c>
    </row>
    <row r="45" spans="1:24" x14ac:dyDescent="0.35">
      <c r="A45" s="588" t="s">
        <v>941</v>
      </c>
    </row>
    <row r="47" spans="1:24" x14ac:dyDescent="0.35">
      <c r="B47" s="185"/>
      <c r="C47" s="185"/>
      <c r="D47" s="185"/>
      <c r="E47" s="185"/>
      <c r="F47" s="185"/>
      <c r="G47" s="185"/>
      <c r="H47" s="185"/>
      <c r="I47" s="185"/>
      <c r="J47" s="185"/>
      <c r="K47" s="185"/>
      <c r="L47" s="185"/>
      <c r="M47" s="185"/>
      <c r="O47" s="185"/>
      <c r="P47" s="185"/>
      <c r="Q47" s="185"/>
      <c r="R47" s="185"/>
      <c r="S47" s="185"/>
      <c r="T47" s="185"/>
    </row>
    <row r="48" spans="1:24" x14ac:dyDescent="0.35">
      <c r="B48" s="185"/>
      <c r="C48" s="185"/>
      <c r="D48" s="185"/>
      <c r="E48" s="185"/>
      <c r="F48" s="185"/>
      <c r="G48" s="185"/>
      <c r="H48" s="185"/>
      <c r="I48" s="185"/>
      <c r="J48" s="185"/>
      <c r="K48" s="185"/>
      <c r="L48" s="185"/>
      <c r="M48" s="185"/>
      <c r="O48" s="185"/>
      <c r="P48" s="185"/>
      <c r="Q48" s="185"/>
      <c r="R48" s="185"/>
      <c r="S48" s="185"/>
      <c r="T48" s="185"/>
    </row>
    <row r="49" spans="2:20" x14ac:dyDescent="0.35">
      <c r="O49" s="185"/>
      <c r="P49" s="185"/>
      <c r="Q49" s="185"/>
      <c r="R49" s="185"/>
      <c r="S49" s="185"/>
      <c r="T49" s="185"/>
    </row>
    <row r="50" spans="2:20" x14ac:dyDescent="0.35">
      <c r="D50" s="185"/>
      <c r="E50" s="185"/>
      <c r="F50" s="185"/>
      <c r="G50" s="185"/>
      <c r="H50" s="185"/>
      <c r="I50" s="185"/>
      <c r="J50" s="185"/>
      <c r="K50" s="185"/>
      <c r="L50" s="185"/>
      <c r="M50" s="185"/>
      <c r="O50" s="185"/>
      <c r="P50" s="185"/>
      <c r="Q50" s="185"/>
      <c r="R50" s="185"/>
      <c r="S50" s="185"/>
      <c r="T50" s="185"/>
    </row>
    <row r="51" spans="2:20" x14ac:dyDescent="0.35">
      <c r="O51" s="185"/>
      <c r="P51" s="185"/>
      <c r="Q51" s="185"/>
      <c r="R51" s="185"/>
      <c r="S51" s="185"/>
      <c r="T51" s="185"/>
    </row>
    <row r="52" spans="2:20" x14ac:dyDescent="0.35">
      <c r="B52" s="185"/>
      <c r="C52" s="185"/>
      <c r="D52" s="185"/>
      <c r="E52" s="185"/>
      <c r="F52" s="185"/>
      <c r="G52" s="185"/>
      <c r="H52" s="185"/>
      <c r="I52" s="185"/>
      <c r="J52" s="185"/>
      <c r="K52" s="185"/>
      <c r="L52" s="185"/>
      <c r="M52" s="185"/>
      <c r="O52" s="185"/>
      <c r="P52" s="185"/>
      <c r="Q52" s="185"/>
      <c r="R52" s="185"/>
      <c r="S52" s="185"/>
      <c r="T52" s="185"/>
    </row>
    <row r="53" spans="2:20" x14ac:dyDescent="0.35">
      <c r="B53" s="185"/>
      <c r="C53" s="185"/>
      <c r="D53" s="185"/>
      <c r="E53" s="185"/>
      <c r="F53" s="185"/>
      <c r="G53" s="185"/>
      <c r="H53" s="185"/>
      <c r="I53" s="185"/>
      <c r="J53" s="185"/>
      <c r="K53" s="185"/>
      <c r="L53" s="185"/>
      <c r="M53" s="185"/>
      <c r="O53" s="185"/>
      <c r="P53" s="185"/>
      <c r="Q53" s="185"/>
      <c r="R53" s="185"/>
      <c r="S53" s="185"/>
      <c r="T53" s="185"/>
    </row>
    <row r="54" spans="2:20" x14ac:dyDescent="0.35">
      <c r="B54" s="185"/>
      <c r="C54" s="185"/>
      <c r="D54" s="185"/>
      <c r="E54" s="185"/>
      <c r="F54" s="185"/>
      <c r="G54" s="185"/>
      <c r="H54" s="185"/>
      <c r="I54" s="185"/>
      <c r="J54" s="185"/>
      <c r="K54" s="185"/>
      <c r="L54" s="185"/>
      <c r="M54" s="185"/>
      <c r="O54" s="185"/>
      <c r="P54" s="185"/>
      <c r="Q54" s="185"/>
      <c r="R54" s="185"/>
      <c r="S54" s="185"/>
      <c r="T54" s="185"/>
    </row>
    <row r="55" spans="2:20" x14ac:dyDescent="0.35">
      <c r="O55" s="185"/>
      <c r="P55" s="185"/>
      <c r="Q55" s="185"/>
      <c r="R55" s="185"/>
      <c r="S55" s="185"/>
      <c r="T55" s="185"/>
    </row>
    <row r="56" spans="2:20" x14ac:dyDescent="0.35">
      <c r="O56" s="185"/>
      <c r="P56" s="185"/>
      <c r="Q56" s="185"/>
      <c r="R56" s="185"/>
      <c r="S56" s="185"/>
      <c r="T56" s="185"/>
    </row>
    <row r="57" spans="2:20" x14ac:dyDescent="0.35">
      <c r="B57" s="185"/>
      <c r="C57" s="185"/>
      <c r="D57" s="185"/>
      <c r="E57" s="185"/>
      <c r="F57" s="185"/>
      <c r="G57" s="185"/>
      <c r="H57" s="185"/>
      <c r="I57" s="185"/>
      <c r="J57" s="185"/>
      <c r="K57" s="185"/>
      <c r="L57" s="185"/>
      <c r="M57" s="185"/>
      <c r="O57" s="185"/>
      <c r="P57" s="185"/>
      <c r="Q57" s="185"/>
      <c r="R57" s="185"/>
      <c r="S57" s="185"/>
      <c r="T57" s="185"/>
    </row>
    <row r="58" spans="2:20" x14ac:dyDescent="0.35">
      <c r="B58" s="185"/>
      <c r="C58" s="185"/>
      <c r="D58" s="185"/>
      <c r="E58" s="185"/>
      <c r="F58" s="185"/>
      <c r="G58" s="185"/>
      <c r="H58" s="185"/>
      <c r="I58" s="185"/>
      <c r="J58" s="185"/>
      <c r="K58" s="185"/>
      <c r="L58" s="185"/>
      <c r="M58" s="185"/>
      <c r="O58" s="185"/>
      <c r="P58" s="185"/>
      <c r="Q58" s="185"/>
      <c r="R58" s="185"/>
      <c r="S58" s="185"/>
      <c r="T58" s="185"/>
    </row>
    <row r="59" spans="2:20" x14ac:dyDescent="0.35">
      <c r="B59" s="185"/>
      <c r="C59" s="185"/>
      <c r="D59" s="185"/>
      <c r="E59" s="185"/>
      <c r="F59" s="185"/>
      <c r="G59" s="185"/>
      <c r="H59" s="185"/>
      <c r="I59" s="185"/>
      <c r="J59" s="185"/>
      <c r="K59" s="185"/>
      <c r="L59" s="185"/>
      <c r="M59" s="185"/>
      <c r="O59" s="185"/>
      <c r="P59" s="185"/>
      <c r="Q59" s="185"/>
      <c r="R59" s="185"/>
      <c r="S59" s="185"/>
      <c r="T59" s="185"/>
    </row>
    <row r="60" spans="2:20" x14ac:dyDescent="0.35">
      <c r="B60" s="185"/>
      <c r="C60" s="185"/>
      <c r="D60" s="185"/>
      <c r="E60" s="185"/>
      <c r="F60" s="185"/>
      <c r="G60" s="185"/>
      <c r="H60" s="185"/>
      <c r="I60" s="185"/>
      <c r="J60" s="185"/>
      <c r="K60" s="185"/>
      <c r="L60" s="185"/>
      <c r="M60" s="185"/>
      <c r="O60" s="185"/>
      <c r="P60" s="185"/>
      <c r="Q60" s="185"/>
      <c r="R60" s="185"/>
      <c r="S60" s="185"/>
      <c r="T60" s="185"/>
    </row>
    <row r="61" spans="2:20" x14ac:dyDescent="0.35">
      <c r="B61" s="185"/>
      <c r="C61" s="185"/>
      <c r="D61" s="185"/>
      <c r="E61" s="185"/>
      <c r="F61" s="185"/>
      <c r="G61" s="185"/>
      <c r="H61" s="185"/>
      <c r="I61" s="185"/>
      <c r="J61" s="185"/>
      <c r="K61" s="185"/>
      <c r="L61" s="185"/>
      <c r="M61" s="185"/>
      <c r="O61" s="185"/>
      <c r="P61" s="185"/>
      <c r="Q61" s="185"/>
      <c r="R61" s="185"/>
      <c r="S61" s="185"/>
      <c r="T61" s="185"/>
    </row>
    <row r="62" spans="2:20" x14ac:dyDescent="0.35">
      <c r="B62" s="185"/>
      <c r="C62" s="185"/>
      <c r="D62" s="185"/>
      <c r="E62" s="185"/>
      <c r="F62" s="185"/>
      <c r="G62" s="185"/>
      <c r="H62" s="185"/>
      <c r="I62" s="185"/>
      <c r="J62" s="185"/>
      <c r="K62" s="185"/>
      <c r="L62" s="185"/>
      <c r="M62" s="185"/>
      <c r="O62" s="185"/>
      <c r="P62" s="185"/>
      <c r="Q62" s="185"/>
      <c r="R62" s="185"/>
      <c r="S62" s="185"/>
      <c r="T62" s="185"/>
    </row>
    <row r="63" spans="2:20" x14ac:dyDescent="0.35">
      <c r="O63" s="185"/>
      <c r="P63" s="185"/>
      <c r="Q63" s="185"/>
      <c r="R63" s="185"/>
      <c r="S63" s="185"/>
      <c r="T63" s="185"/>
    </row>
    <row r="64" spans="2:20" x14ac:dyDescent="0.35">
      <c r="O64" s="185"/>
      <c r="P64" s="185"/>
      <c r="Q64" s="185"/>
      <c r="R64" s="185"/>
      <c r="S64" s="185"/>
      <c r="T64" s="185"/>
    </row>
    <row r="65" spans="2:20" x14ac:dyDescent="0.35">
      <c r="O65" s="185"/>
      <c r="P65" s="185"/>
      <c r="Q65" s="185"/>
      <c r="R65" s="185"/>
      <c r="S65" s="185"/>
      <c r="T65" s="185"/>
    </row>
    <row r="66" spans="2:20" x14ac:dyDescent="0.35">
      <c r="B66" s="185"/>
      <c r="C66" s="185"/>
      <c r="D66" s="185"/>
      <c r="E66" s="185"/>
      <c r="F66" s="185"/>
      <c r="G66" s="185"/>
      <c r="H66" s="185"/>
      <c r="I66" s="185"/>
      <c r="J66" s="185"/>
      <c r="K66" s="185"/>
      <c r="L66" s="185"/>
      <c r="M66" s="185"/>
      <c r="O66" s="185"/>
      <c r="P66" s="185"/>
      <c r="Q66" s="185"/>
      <c r="R66" s="185"/>
      <c r="S66" s="185"/>
      <c r="T66" s="185"/>
    </row>
    <row r="67" spans="2:20" x14ac:dyDescent="0.35">
      <c r="O67" s="185"/>
      <c r="P67" s="185"/>
      <c r="Q67" s="185"/>
      <c r="R67" s="185"/>
      <c r="S67" s="185"/>
      <c r="T67" s="185"/>
    </row>
    <row r="68" spans="2:20" x14ac:dyDescent="0.35">
      <c r="B68" s="185"/>
      <c r="C68" s="185"/>
      <c r="D68" s="185"/>
      <c r="E68" s="185"/>
      <c r="F68" s="185"/>
      <c r="G68" s="185"/>
      <c r="H68" s="185"/>
      <c r="I68" s="185"/>
      <c r="J68" s="185"/>
      <c r="K68" s="185"/>
      <c r="L68" s="185"/>
      <c r="M68" s="185"/>
      <c r="O68" s="185"/>
      <c r="P68" s="185"/>
      <c r="Q68" s="185"/>
      <c r="R68" s="185"/>
      <c r="S68" s="185"/>
      <c r="T68" s="185"/>
    </row>
    <row r="69" spans="2:20" x14ac:dyDescent="0.35">
      <c r="B69" s="185"/>
      <c r="C69" s="185"/>
      <c r="D69" s="185"/>
      <c r="E69" s="185"/>
      <c r="F69" s="185"/>
      <c r="G69" s="185"/>
      <c r="H69" s="185"/>
      <c r="I69" s="185"/>
      <c r="J69" s="185"/>
      <c r="K69" s="185"/>
      <c r="L69" s="185"/>
      <c r="M69" s="185"/>
      <c r="O69" s="185"/>
      <c r="P69" s="185"/>
      <c r="Q69" s="185"/>
      <c r="R69" s="185"/>
      <c r="S69" s="185"/>
      <c r="T69" s="185"/>
    </row>
    <row r="70" spans="2:20" x14ac:dyDescent="0.35">
      <c r="O70" s="185"/>
      <c r="P70" s="185"/>
      <c r="Q70" s="185"/>
      <c r="R70" s="185"/>
      <c r="S70" s="185"/>
      <c r="T70" s="185"/>
    </row>
    <row r="71" spans="2:20" x14ac:dyDescent="0.35">
      <c r="B71" s="185"/>
      <c r="C71" s="185"/>
      <c r="D71" s="185"/>
      <c r="E71" s="185"/>
      <c r="F71" s="185"/>
      <c r="G71" s="185"/>
      <c r="H71" s="185"/>
      <c r="I71" s="185"/>
      <c r="J71" s="185"/>
      <c r="K71" s="185"/>
      <c r="L71" s="185"/>
      <c r="M71" s="185"/>
      <c r="O71" s="185"/>
      <c r="P71" s="185"/>
      <c r="Q71" s="185"/>
      <c r="R71" s="185"/>
      <c r="S71" s="185"/>
      <c r="T71" s="185"/>
    </row>
    <row r="72" spans="2:20" x14ac:dyDescent="0.35">
      <c r="B72" s="185"/>
      <c r="C72" s="185"/>
      <c r="D72" s="185"/>
      <c r="E72" s="185"/>
      <c r="F72" s="185"/>
      <c r="G72" s="185"/>
      <c r="H72" s="185"/>
      <c r="I72" s="185"/>
      <c r="J72" s="185"/>
      <c r="K72" s="185"/>
      <c r="L72" s="185"/>
      <c r="M72" s="185"/>
      <c r="O72" s="185"/>
      <c r="P72" s="185"/>
      <c r="Q72" s="185"/>
      <c r="R72" s="185"/>
      <c r="S72" s="185"/>
      <c r="T72" s="185"/>
    </row>
    <row r="73" spans="2:20" x14ac:dyDescent="0.35">
      <c r="O73" s="185"/>
      <c r="P73" s="185"/>
      <c r="Q73" s="185"/>
      <c r="R73" s="185"/>
      <c r="S73" s="185"/>
      <c r="T73" s="185"/>
    </row>
    <row r="74" spans="2:20" x14ac:dyDescent="0.35">
      <c r="B74" s="185"/>
      <c r="C74" s="185"/>
      <c r="D74" s="185"/>
      <c r="E74" s="185"/>
      <c r="F74" s="185"/>
      <c r="G74" s="185"/>
      <c r="H74" s="185"/>
      <c r="I74" s="185"/>
      <c r="J74" s="185"/>
      <c r="K74" s="185"/>
      <c r="L74" s="185"/>
      <c r="M74" s="185"/>
      <c r="O74" s="185"/>
      <c r="P74" s="185"/>
      <c r="Q74" s="185"/>
      <c r="R74" s="185"/>
      <c r="S74" s="185"/>
      <c r="T74" s="185"/>
    </row>
    <row r="75" spans="2:20" x14ac:dyDescent="0.35">
      <c r="O75" s="185"/>
      <c r="P75" s="185"/>
      <c r="Q75" s="185"/>
      <c r="R75" s="185"/>
      <c r="S75" s="185"/>
      <c r="T75" s="185"/>
    </row>
    <row r="76" spans="2:20" x14ac:dyDescent="0.35">
      <c r="O76" s="185"/>
      <c r="P76" s="185"/>
      <c r="Q76" s="185"/>
      <c r="R76" s="185"/>
      <c r="S76" s="185"/>
      <c r="T76" s="185"/>
    </row>
    <row r="77" spans="2:20" x14ac:dyDescent="0.35">
      <c r="O77" s="185"/>
      <c r="P77" s="185"/>
      <c r="Q77" s="185"/>
      <c r="R77" s="185"/>
      <c r="S77" s="185"/>
      <c r="T77" s="185"/>
    </row>
    <row r="78" spans="2:20" x14ac:dyDescent="0.35">
      <c r="O78" s="185"/>
      <c r="P78" s="185"/>
      <c r="Q78" s="185"/>
      <c r="R78" s="185"/>
      <c r="S78" s="185"/>
      <c r="T78" s="185"/>
    </row>
    <row r="79" spans="2:20" x14ac:dyDescent="0.35">
      <c r="O79" s="185"/>
      <c r="P79" s="185"/>
      <c r="Q79" s="185"/>
      <c r="R79" s="185"/>
      <c r="S79" s="185"/>
      <c r="T79" s="185"/>
    </row>
    <row r="80" spans="2:20" x14ac:dyDescent="0.35">
      <c r="O80" s="185"/>
      <c r="P80" s="185"/>
      <c r="Q80" s="185"/>
      <c r="R80" s="185"/>
      <c r="S80" s="185"/>
      <c r="T80" s="185"/>
    </row>
    <row r="81" spans="2:20" x14ac:dyDescent="0.35">
      <c r="B81" s="185"/>
      <c r="C81" s="185"/>
      <c r="D81" s="185"/>
      <c r="E81" s="185"/>
      <c r="F81" s="185"/>
      <c r="G81" s="185"/>
      <c r="H81" s="185"/>
      <c r="I81" s="185"/>
      <c r="J81" s="185"/>
      <c r="K81" s="185"/>
      <c r="L81" s="185"/>
      <c r="M81" s="185"/>
      <c r="O81" s="185"/>
      <c r="P81" s="185"/>
      <c r="Q81" s="185"/>
      <c r="R81" s="185"/>
      <c r="S81" s="185"/>
      <c r="T81" s="185"/>
    </row>
    <row r="82" spans="2:20" x14ac:dyDescent="0.35">
      <c r="B82" s="185"/>
      <c r="C82" s="185"/>
      <c r="D82" s="185"/>
      <c r="E82" s="185"/>
      <c r="F82" s="185"/>
      <c r="G82" s="185"/>
      <c r="H82" s="185"/>
      <c r="I82" s="185"/>
      <c r="J82" s="185"/>
      <c r="K82" s="185"/>
      <c r="L82" s="185"/>
      <c r="M82" s="185"/>
      <c r="O82" s="185"/>
      <c r="P82" s="185"/>
      <c r="Q82" s="185"/>
      <c r="R82" s="185"/>
      <c r="S82" s="185"/>
      <c r="T82" s="185"/>
    </row>
    <row r="83" spans="2:20" x14ac:dyDescent="0.35">
      <c r="B83" s="185"/>
      <c r="C83" s="185"/>
      <c r="D83" s="185"/>
      <c r="E83" s="185"/>
      <c r="F83" s="185"/>
      <c r="G83" s="185"/>
      <c r="H83" s="185"/>
      <c r="I83" s="185"/>
      <c r="J83" s="185"/>
      <c r="K83" s="185"/>
      <c r="L83" s="185"/>
      <c r="M83" s="185"/>
      <c r="O83" s="185"/>
      <c r="P83" s="185"/>
      <c r="Q83" s="185"/>
      <c r="R83" s="185"/>
      <c r="S83" s="185"/>
      <c r="T83" s="185"/>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9F538-0277-4DE5-96A3-0E3DE5DBC1D4}">
  <dimension ref="A1:F38"/>
  <sheetViews>
    <sheetView workbookViewId="0">
      <selection activeCell="G12" sqref="G12"/>
    </sheetView>
  </sheetViews>
  <sheetFormatPr defaultColWidth="9.1796875" defaultRowHeight="14.5" x14ac:dyDescent="0.35"/>
  <cols>
    <col min="1" max="1" width="9.1796875" style="1"/>
    <col min="2" max="2" width="35.453125" style="1" bestFit="1" customWidth="1"/>
    <col min="3" max="3" width="26.54296875" style="1" customWidth="1"/>
    <col min="4" max="6" width="23.1796875" style="1" customWidth="1"/>
    <col min="7" max="16384" width="9.1796875" style="1"/>
  </cols>
  <sheetData>
    <row r="1" spans="1:6" x14ac:dyDescent="0.35">
      <c r="A1" s="613" t="s">
        <v>942</v>
      </c>
      <c r="B1" s="109" t="s">
        <v>943</v>
      </c>
    </row>
    <row r="2" spans="1:6" x14ac:dyDescent="0.35">
      <c r="B2" s="109" t="s">
        <v>944</v>
      </c>
    </row>
    <row r="3" spans="1:6" x14ac:dyDescent="0.35">
      <c r="B3" s="109" t="s">
        <v>945</v>
      </c>
    </row>
    <row r="4" spans="1:6" x14ac:dyDescent="0.35">
      <c r="B4" s="109" t="s">
        <v>946</v>
      </c>
    </row>
    <row r="6" spans="1:6" ht="15" customHeight="1" x14ac:dyDescent="0.35">
      <c r="B6" s="614"/>
      <c r="C6" s="802" t="s">
        <v>947</v>
      </c>
      <c r="D6" s="803" t="s">
        <v>948</v>
      </c>
      <c r="E6" s="803"/>
      <c r="F6" s="803"/>
    </row>
    <row r="7" spans="1:6" ht="29" x14ac:dyDescent="0.35">
      <c r="B7" s="615"/>
      <c r="C7" s="802"/>
      <c r="D7" s="616" t="s">
        <v>949</v>
      </c>
      <c r="E7" s="616" t="s">
        <v>950</v>
      </c>
      <c r="F7" s="616" t="s">
        <v>951</v>
      </c>
    </row>
    <row r="8" spans="1:6" x14ac:dyDescent="0.35">
      <c r="B8" s="617" t="s">
        <v>952</v>
      </c>
      <c r="C8" s="618">
        <v>9</v>
      </c>
      <c r="D8" s="619">
        <v>95.188609999999997</v>
      </c>
      <c r="E8" s="619">
        <v>0</v>
      </c>
      <c r="F8" s="619">
        <v>0</v>
      </c>
    </row>
    <row r="9" spans="1:6" x14ac:dyDescent="0.35">
      <c r="B9" s="326" t="s">
        <v>953</v>
      </c>
      <c r="C9" s="618">
        <v>1</v>
      </c>
      <c r="D9" s="619">
        <v>9.0013000000000005</v>
      </c>
      <c r="E9" s="619">
        <v>0</v>
      </c>
      <c r="F9" s="619">
        <v>0</v>
      </c>
    </row>
    <row r="10" spans="1:6" x14ac:dyDescent="0.35">
      <c r="B10" s="326" t="s">
        <v>954</v>
      </c>
      <c r="C10" s="618">
        <v>1</v>
      </c>
      <c r="D10" s="619">
        <v>5.8</v>
      </c>
      <c r="E10" s="619">
        <v>0</v>
      </c>
      <c r="F10" s="619">
        <v>4.75</v>
      </c>
    </row>
    <row r="11" spans="1:6" x14ac:dyDescent="0.35">
      <c r="B11" s="326" t="s">
        <v>955</v>
      </c>
      <c r="C11" s="618">
        <v>9</v>
      </c>
      <c r="D11" s="619">
        <v>43.13412000000001</v>
      </c>
      <c r="E11" s="619">
        <v>0.84286799999999995</v>
      </c>
      <c r="F11" s="619">
        <v>0.43223999999999996</v>
      </c>
    </row>
    <row r="12" spans="1:6" x14ac:dyDescent="0.35">
      <c r="B12" s="326" t="s">
        <v>956</v>
      </c>
      <c r="C12" s="618">
        <v>2</v>
      </c>
      <c r="D12" s="619">
        <v>10.46</v>
      </c>
      <c r="E12" s="619">
        <v>0</v>
      </c>
      <c r="F12" s="619">
        <v>0</v>
      </c>
    </row>
    <row r="13" spans="1:6" x14ac:dyDescent="0.35">
      <c r="B13" s="326" t="s">
        <v>957</v>
      </c>
      <c r="C13" s="618">
        <v>16</v>
      </c>
      <c r="D13" s="619">
        <v>132.30000000000001</v>
      </c>
      <c r="E13" s="619">
        <v>0</v>
      </c>
      <c r="F13" s="619">
        <v>4.0999999999999996</v>
      </c>
    </row>
    <row r="14" spans="1:6" x14ac:dyDescent="0.35">
      <c r="B14" s="326" t="s">
        <v>958</v>
      </c>
      <c r="C14" s="618">
        <v>0</v>
      </c>
      <c r="D14" s="619">
        <v>0</v>
      </c>
      <c r="E14" s="619">
        <v>0</v>
      </c>
      <c r="F14" s="619">
        <v>3.8605</v>
      </c>
    </row>
    <row r="15" spans="1:6" x14ac:dyDescent="0.35">
      <c r="B15" s="326" t="s">
        <v>959</v>
      </c>
      <c r="C15" s="618">
        <v>5</v>
      </c>
      <c r="D15" s="619">
        <v>144.55670000000001</v>
      </c>
      <c r="E15" s="619">
        <v>0</v>
      </c>
      <c r="F15" s="619">
        <v>0</v>
      </c>
    </row>
    <row r="16" spans="1:6" x14ac:dyDescent="0.35">
      <c r="B16" s="326" t="s">
        <v>960</v>
      </c>
      <c r="C16" s="618">
        <v>1</v>
      </c>
      <c r="D16" s="619">
        <v>5.2164000000000001</v>
      </c>
      <c r="E16" s="619">
        <v>0</v>
      </c>
      <c r="F16" s="619">
        <v>0.28499999999999998</v>
      </c>
    </row>
    <row r="17" spans="2:6" x14ac:dyDescent="0.35">
      <c r="B17" s="326" t="s">
        <v>961</v>
      </c>
      <c r="C17" s="618">
        <v>9</v>
      </c>
      <c r="D17" s="619">
        <v>38.432400000000001</v>
      </c>
      <c r="E17" s="619">
        <v>0.69</v>
      </c>
      <c r="F17" s="619">
        <v>9</v>
      </c>
    </row>
    <row r="18" spans="2:6" x14ac:dyDescent="0.35">
      <c r="B18" s="326" t="s">
        <v>962</v>
      </c>
      <c r="C18" s="618">
        <v>1</v>
      </c>
      <c r="D18" s="619">
        <v>24.2</v>
      </c>
      <c r="E18" s="619">
        <v>0</v>
      </c>
      <c r="F18" s="619">
        <v>0</v>
      </c>
    </row>
    <row r="19" spans="2:6" x14ac:dyDescent="0.35">
      <c r="B19" s="620" t="s">
        <v>963</v>
      </c>
      <c r="C19" s="621">
        <v>5</v>
      </c>
      <c r="D19" s="622">
        <v>69.632901899999993</v>
      </c>
      <c r="E19" s="622">
        <v>0</v>
      </c>
      <c r="F19" s="622">
        <v>0</v>
      </c>
    </row>
    <row r="20" spans="2:6" x14ac:dyDescent="0.35">
      <c r="B20" s="326" t="s">
        <v>964</v>
      </c>
      <c r="C20" s="618">
        <v>60</v>
      </c>
      <c r="D20" s="619">
        <v>260.52673903550004</v>
      </c>
      <c r="E20" s="619">
        <v>0</v>
      </c>
      <c r="F20" s="619">
        <v>5.8974633499999998</v>
      </c>
    </row>
    <row r="21" spans="2:6" x14ac:dyDescent="0.35">
      <c r="B21" s="326" t="s">
        <v>965</v>
      </c>
      <c r="C21" s="618">
        <v>13</v>
      </c>
      <c r="D21" s="619">
        <v>195.36588</v>
      </c>
      <c r="E21" s="619">
        <v>8.5875947368421048</v>
      </c>
      <c r="F21" s="619">
        <v>40.747984210526319</v>
      </c>
    </row>
    <row r="22" spans="2:6" x14ac:dyDescent="0.35">
      <c r="B22" s="326" t="s">
        <v>966</v>
      </c>
      <c r="C22" s="618">
        <v>1</v>
      </c>
      <c r="D22" s="619">
        <v>3.57</v>
      </c>
      <c r="E22" s="619">
        <v>0</v>
      </c>
      <c r="F22" s="619">
        <v>0</v>
      </c>
    </row>
    <row r="23" spans="2:6" x14ac:dyDescent="0.35">
      <c r="B23" s="326" t="s">
        <v>967</v>
      </c>
      <c r="C23" s="618">
        <v>6</v>
      </c>
      <c r="D23" s="619">
        <v>32.990550000000006</v>
      </c>
      <c r="E23" s="619">
        <v>0</v>
      </c>
      <c r="F23" s="619">
        <v>12.528000000000002</v>
      </c>
    </row>
    <row r="24" spans="2:6" x14ac:dyDescent="0.35">
      <c r="B24" s="326" t="s">
        <v>968</v>
      </c>
      <c r="C24" s="618">
        <v>4</v>
      </c>
      <c r="D24" s="619">
        <v>34.247999999999998</v>
      </c>
      <c r="E24" s="619">
        <v>0</v>
      </c>
      <c r="F24" s="619">
        <v>0</v>
      </c>
    </row>
    <row r="25" spans="2:6" x14ac:dyDescent="0.35">
      <c r="B25" s="326" t="s">
        <v>969</v>
      </c>
      <c r="C25" s="618">
        <v>1</v>
      </c>
      <c r="D25" s="619">
        <v>8.6400000000000005E-2</v>
      </c>
      <c r="E25" s="619">
        <v>0</v>
      </c>
      <c r="F25" s="619">
        <v>0</v>
      </c>
    </row>
    <row r="26" spans="2:6" x14ac:dyDescent="0.35">
      <c r="B26" s="326" t="s">
        <v>970</v>
      </c>
      <c r="C26" s="618">
        <v>2</v>
      </c>
      <c r="D26" s="619">
        <v>43.447600000000001</v>
      </c>
      <c r="E26" s="619">
        <v>0</v>
      </c>
      <c r="F26" s="619">
        <v>3.6057000000000001</v>
      </c>
    </row>
    <row r="27" spans="2:6" x14ac:dyDescent="0.35">
      <c r="B27" s="623" t="s">
        <v>900</v>
      </c>
      <c r="C27" s="624">
        <v>146</v>
      </c>
      <c r="D27" s="625">
        <v>1148.1576009355001</v>
      </c>
      <c r="E27" s="625">
        <v>10.120462736842104</v>
      </c>
      <c r="F27" s="625">
        <v>85.206887560526326</v>
      </c>
    </row>
    <row r="28" spans="2:6" x14ac:dyDescent="0.35">
      <c r="B28" s="111" t="s">
        <v>971</v>
      </c>
      <c r="C28" s="618">
        <v>8</v>
      </c>
      <c r="D28" s="619">
        <v>17.469600000000003</v>
      </c>
      <c r="E28" s="619">
        <v>0.37619999999999998</v>
      </c>
      <c r="F28" s="619">
        <v>35.339500000000001</v>
      </c>
    </row>
    <row r="29" spans="2:6" x14ac:dyDescent="0.35">
      <c r="B29" s="111" t="s">
        <v>972</v>
      </c>
      <c r="C29" s="618">
        <v>3</v>
      </c>
      <c r="D29" s="619">
        <v>15.319599999999999</v>
      </c>
      <c r="E29" s="619">
        <v>5.5149999999999997</v>
      </c>
      <c r="F29" s="619">
        <v>0</v>
      </c>
    </row>
    <row r="30" spans="2:6" x14ac:dyDescent="0.35">
      <c r="B30" s="626" t="s">
        <v>973</v>
      </c>
      <c r="C30" s="618">
        <v>3</v>
      </c>
      <c r="D30" s="619">
        <v>23.824799999999996</v>
      </c>
      <c r="E30" s="619">
        <v>0</v>
      </c>
      <c r="F30" s="619">
        <v>0</v>
      </c>
    </row>
    <row r="31" spans="2:6" x14ac:dyDescent="0.35">
      <c r="B31" s="111" t="s">
        <v>974</v>
      </c>
      <c r="C31" s="618">
        <v>1</v>
      </c>
      <c r="D31" s="619">
        <v>4.5315000000000003</v>
      </c>
      <c r="E31" s="619">
        <v>0</v>
      </c>
      <c r="F31" s="619">
        <v>0</v>
      </c>
    </row>
    <row r="32" spans="2:6" x14ac:dyDescent="0.35">
      <c r="B32" s="111" t="s">
        <v>975</v>
      </c>
      <c r="C32" s="618">
        <v>3</v>
      </c>
      <c r="D32" s="619">
        <v>35.023933649289106</v>
      </c>
      <c r="E32" s="619">
        <v>0</v>
      </c>
      <c r="F32" s="619">
        <v>43.24</v>
      </c>
    </row>
    <row r="33" spans="2:6" x14ac:dyDescent="0.35">
      <c r="B33" s="111" t="s">
        <v>976</v>
      </c>
      <c r="C33" s="618">
        <v>13</v>
      </c>
      <c r="D33" s="619">
        <v>327.92</v>
      </c>
      <c r="E33" s="619">
        <v>0</v>
      </c>
      <c r="F33" s="619">
        <v>0</v>
      </c>
    </row>
    <row r="34" spans="2:6" x14ac:dyDescent="0.35">
      <c r="B34" s="627" t="s">
        <v>977</v>
      </c>
      <c r="C34" s="624">
        <v>31</v>
      </c>
      <c r="D34" s="625">
        <v>424.08943364928916</v>
      </c>
      <c r="E34" s="625">
        <v>5.8911999999999995</v>
      </c>
      <c r="F34" s="625">
        <v>78.579499999999996</v>
      </c>
    </row>
    <row r="35" spans="2:6" x14ac:dyDescent="0.35">
      <c r="B35" s="623" t="s">
        <v>978</v>
      </c>
      <c r="C35" s="624">
        <v>177</v>
      </c>
      <c r="D35" s="625">
        <v>1572.2470345847892</v>
      </c>
      <c r="E35" s="625">
        <v>16.011662736842105</v>
      </c>
      <c r="F35" s="625">
        <v>163.78638756052632</v>
      </c>
    </row>
    <row r="37" spans="2:6" x14ac:dyDescent="0.35">
      <c r="B37" s="804" t="s">
        <v>979</v>
      </c>
      <c r="C37" s="804"/>
      <c r="D37" s="804"/>
      <c r="E37" s="804"/>
      <c r="F37" s="804"/>
    </row>
    <row r="38" spans="2:6" x14ac:dyDescent="0.35">
      <c r="B38" s="804" t="s">
        <v>980</v>
      </c>
      <c r="C38" s="804"/>
      <c r="D38" s="804"/>
      <c r="E38" s="804"/>
      <c r="F38" s="804"/>
    </row>
  </sheetData>
  <mergeCells count="4">
    <mergeCell ref="C6:C7"/>
    <mergeCell ref="D6:F6"/>
    <mergeCell ref="B37:F37"/>
    <mergeCell ref="B38:F3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6F7FF-548E-4B20-BD03-C981877BCDD4}">
  <dimension ref="A1:W31"/>
  <sheetViews>
    <sheetView workbookViewId="0">
      <selection activeCell="C32" sqref="C32"/>
    </sheetView>
  </sheetViews>
  <sheetFormatPr defaultColWidth="9.1796875" defaultRowHeight="14.5" x14ac:dyDescent="0.35"/>
  <cols>
    <col min="1" max="16384" width="9.1796875" style="1"/>
  </cols>
  <sheetData>
    <row r="1" spans="1:19" x14ac:dyDescent="0.35">
      <c r="A1" s="14"/>
      <c r="B1" s="14"/>
      <c r="C1" s="14"/>
      <c r="D1" s="14"/>
      <c r="E1" s="14"/>
      <c r="F1" s="14"/>
      <c r="G1" s="14"/>
      <c r="H1" s="14"/>
      <c r="I1" s="14"/>
      <c r="J1" s="14"/>
      <c r="K1" s="14"/>
      <c r="L1" s="14"/>
      <c r="M1" s="14"/>
      <c r="N1" s="14"/>
      <c r="O1" s="14"/>
      <c r="P1" s="14"/>
      <c r="Q1" s="15"/>
      <c r="R1" s="16"/>
      <c r="S1" s="16"/>
    </row>
    <row r="2" spans="1:19" x14ac:dyDescent="0.35">
      <c r="A2" s="14"/>
      <c r="B2" s="14"/>
      <c r="C2" s="14"/>
      <c r="D2" s="14"/>
      <c r="E2" s="14"/>
      <c r="F2" s="14"/>
      <c r="G2" s="14"/>
      <c r="H2" s="14"/>
      <c r="I2" s="14"/>
      <c r="J2" s="14"/>
      <c r="K2" s="14"/>
      <c r="L2" s="14"/>
      <c r="M2" s="14"/>
      <c r="N2" s="14"/>
      <c r="O2" s="14"/>
      <c r="P2" s="14"/>
      <c r="Q2" s="15"/>
      <c r="R2" s="16"/>
      <c r="S2" s="16"/>
    </row>
    <row r="3" spans="1:19" x14ac:dyDescent="0.35">
      <c r="A3" s="14"/>
      <c r="B3" s="14"/>
      <c r="C3" s="14"/>
      <c r="D3" s="14"/>
      <c r="E3" s="14"/>
      <c r="F3" s="14"/>
      <c r="G3" s="14"/>
      <c r="H3" s="14"/>
      <c r="I3" s="14"/>
      <c r="J3" s="14"/>
      <c r="K3" s="14"/>
      <c r="L3" s="14"/>
      <c r="M3" s="14"/>
      <c r="N3" s="14"/>
      <c r="O3" s="14"/>
      <c r="P3" s="14"/>
      <c r="Q3" s="15"/>
      <c r="R3" s="16"/>
      <c r="S3" s="16"/>
    </row>
    <row r="4" spans="1:19" x14ac:dyDescent="0.35">
      <c r="A4" s="14"/>
      <c r="B4" s="14"/>
      <c r="C4" s="14"/>
      <c r="D4" s="14"/>
      <c r="E4" s="14"/>
      <c r="F4" s="14"/>
      <c r="G4" s="14"/>
      <c r="H4" s="14"/>
      <c r="I4" s="14"/>
      <c r="J4" s="14"/>
      <c r="K4" s="14"/>
      <c r="L4" s="14"/>
      <c r="M4" s="14"/>
      <c r="N4" s="14"/>
      <c r="O4" s="14"/>
      <c r="P4" s="14"/>
      <c r="Q4" s="15"/>
      <c r="R4" s="16"/>
      <c r="S4" s="16"/>
    </row>
    <row r="5" spans="1:19" x14ac:dyDescent="0.35">
      <c r="A5" s="14"/>
      <c r="B5" s="14"/>
      <c r="C5" s="14"/>
      <c r="D5" s="14"/>
      <c r="E5" s="14"/>
      <c r="F5" s="14"/>
      <c r="G5" s="14"/>
      <c r="H5" s="14"/>
      <c r="I5" s="14"/>
      <c r="J5" s="14"/>
      <c r="K5" s="14"/>
      <c r="L5" s="14"/>
      <c r="M5" s="14"/>
      <c r="N5" s="14"/>
      <c r="O5" s="14"/>
      <c r="P5" s="14"/>
      <c r="Q5" s="15"/>
      <c r="R5" s="16"/>
      <c r="S5" s="16"/>
    </row>
    <row r="6" spans="1:19" x14ac:dyDescent="0.35">
      <c r="A6" s="14"/>
      <c r="B6" s="14"/>
      <c r="C6" s="14"/>
      <c r="D6" s="14"/>
      <c r="E6" s="14"/>
      <c r="F6" s="14"/>
      <c r="G6" s="14"/>
      <c r="H6" s="14"/>
      <c r="I6" s="14"/>
      <c r="J6" s="14"/>
      <c r="K6" s="14"/>
      <c r="L6" s="14"/>
      <c r="M6" s="14"/>
      <c r="N6" s="14"/>
      <c r="O6" s="14"/>
      <c r="P6" s="14"/>
      <c r="Q6" s="15"/>
      <c r="R6" s="16"/>
      <c r="S6" s="16"/>
    </row>
    <row r="7" spans="1:19" x14ac:dyDescent="0.35">
      <c r="A7" s="14"/>
      <c r="B7" s="14"/>
      <c r="C7" s="14"/>
      <c r="D7" s="14"/>
      <c r="E7" s="14"/>
      <c r="F7" s="14"/>
      <c r="G7" s="14"/>
      <c r="H7" s="14"/>
      <c r="I7" s="14"/>
      <c r="J7" s="14"/>
      <c r="K7" s="14"/>
      <c r="L7" s="14"/>
      <c r="M7" s="14"/>
      <c r="N7" s="14"/>
      <c r="O7" s="14"/>
      <c r="P7" s="14"/>
      <c r="Q7" s="15"/>
      <c r="R7" s="16"/>
      <c r="S7" s="16"/>
    </row>
    <row r="8" spans="1:19" x14ac:dyDescent="0.35">
      <c r="A8" s="14"/>
      <c r="B8" s="14"/>
      <c r="C8" s="14"/>
      <c r="D8" s="14"/>
      <c r="E8" s="14"/>
      <c r="F8" s="14"/>
      <c r="G8" s="14"/>
      <c r="H8" s="14"/>
      <c r="I8" s="14"/>
      <c r="J8" s="14"/>
      <c r="K8" s="14"/>
      <c r="L8" s="14"/>
      <c r="M8" s="14"/>
      <c r="N8" s="14"/>
      <c r="O8" s="14"/>
      <c r="P8" s="14"/>
      <c r="Q8" s="15"/>
      <c r="R8" s="16"/>
      <c r="S8" s="16"/>
    </row>
    <row r="9" spans="1:19" x14ac:dyDescent="0.35">
      <c r="A9" s="14"/>
      <c r="B9" s="14"/>
      <c r="C9" s="14"/>
      <c r="D9" s="14"/>
      <c r="E9" s="14"/>
      <c r="F9" s="14"/>
      <c r="G9" s="14"/>
      <c r="H9" s="14"/>
      <c r="I9" s="14"/>
      <c r="J9" s="14"/>
      <c r="K9" s="14"/>
      <c r="L9" s="14"/>
      <c r="M9" s="14"/>
      <c r="N9" s="14"/>
      <c r="O9" s="14"/>
      <c r="P9" s="14"/>
      <c r="Q9" s="15"/>
      <c r="R9" s="16"/>
      <c r="S9" s="16"/>
    </row>
    <row r="10" spans="1:19" x14ac:dyDescent="0.35">
      <c r="A10" s="14"/>
      <c r="B10" s="14"/>
      <c r="C10" s="14"/>
      <c r="D10" s="14"/>
      <c r="E10" s="14"/>
      <c r="F10" s="14"/>
      <c r="G10" s="14"/>
      <c r="H10" s="14"/>
      <c r="I10" s="14"/>
      <c r="J10" s="14"/>
      <c r="K10" s="14"/>
      <c r="L10" s="14"/>
      <c r="M10" s="14"/>
      <c r="N10" s="14"/>
      <c r="O10" s="14"/>
      <c r="P10" s="14"/>
      <c r="Q10" s="15"/>
      <c r="R10" s="16"/>
      <c r="S10" s="16"/>
    </row>
    <row r="11" spans="1:19" x14ac:dyDescent="0.35">
      <c r="A11" s="14"/>
      <c r="B11" s="14"/>
      <c r="C11" s="14"/>
      <c r="D11" s="14"/>
      <c r="E11" s="14"/>
      <c r="F11" s="14"/>
      <c r="G11" s="14"/>
      <c r="H11" s="14"/>
      <c r="I11" s="14"/>
      <c r="J11" s="14"/>
      <c r="K11" s="14"/>
      <c r="L11" s="14"/>
      <c r="M11" s="14"/>
      <c r="N11" s="14"/>
      <c r="O11" s="14"/>
      <c r="P11" s="14"/>
      <c r="Q11" s="15"/>
      <c r="R11" s="16"/>
      <c r="S11" s="16"/>
    </row>
    <row r="12" spans="1:19" x14ac:dyDescent="0.35">
      <c r="A12" s="14"/>
      <c r="B12" s="14"/>
      <c r="C12" s="14"/>
      <c r="D12" s="14"/>
      <c r="E12" s="14"/>
      <c r="F12" s="14"/>
      <c r="G12" s="14"/>
      <c r="H12" s="14"/>
      <c r="I12" s="14"/>
      <c r="J12" s="14"/>
      <c r="K12" s="14"/>
      <c r="L12" s="14"/>
      <c r="M12" s="14"/>
      <c r="N12" s="14"/>
      <c r="O12" s="14"/>
      <c r="P12" s="14"/>
      <c r="Q12" s="15"/>
      <c r="R12" s="16"/>
      <c r="S12" s="16"/>
    </row>
    <row r="13" spans="1:19" x14ac:dyDescent="0.35">
      <c r="A13" s="14"/>
      <c r="B13" s="14"/>
      <c r="C13" s="14"/>
      <c r="D13" s="14"/>
      <c r="E13" s="14"/>
      <c r="F13" s="14"/>
      <c r="G13" s="14"/>
      <c r="H13" s="14"/>
      <c r="I13" s="14"/>
      <c r="J13" s="14"/>
      <c r="K13" s="14"/>
      <c r="L13" s="14"/>
      <c r="M13" s="14"/>
      <c r="N13" s="14"/>
      <c r="O13" s="14"/>
      <c r="P13" s="14"/>
      <c r="Q13" s="15"/>
      <c r="R13" s="16"/>
      <c r="S13" s="16"/>
    </row>
    <row r="14" spans="1:19" x14ac:dyDescent="0.35">
      <c r="A14" s="14"/>
      <c r="B14" s="14"/>
      <c r="C14" s="14"/>
      <c r="D14" s="14"/>
      <c r="E14" s="14"/>
      <c r="F14" s="14"/>
      <c r="G14" s="14"/>
      <c r="H14" s="14"/>
      <c r="I14" s="14"/>
      <c r="J14" s="14"/>
      <c r="K14" s="14"/>
      <c r="L14" s="14"/>
      <c r="M14" s="14"/>
      <c r="N14" s="14"/>
      <c r="O14" s="14"/>
      <c r="P14" s="14"/>
      <c r="Q14" s="15"/>
      <c r="R14" s="16"/>
      <c r="S14" s="16"/>
    </row>
    <row r="15" spans="1:19" x14ac:dyDescent="0.35">
      <c r="A15" s="14"/>
      <c r="B15" s="14"/>
      <c r="C15" s="14"/>
      <c r="D15" s="14"/>
      <c r="E15" s="14"/>
      <c r="F15" s="14"/>
      <c r="G15" s="14"/>
      <c r="H15" s="14"/>
      <c r="I15" s="14"/>
      <c r="J15" s="14"/>
      <c r="K15" s="14"/>
      <c r="L15" s="14"/>
      <c r="M15" s="14"/>
      <c r="N15" s="14"/>
      <c r="O15" s="14"/>
      <c r="P15" s="14"/>
      <c r="Q15" s="15"/>
      <c r="R15" s="16"/>
      <c r="S15" s="16"/>
    </row>
    <row r="16" spans="1:19" x14ac:dyDescent="0.35">
      <c r="A16" s="14"/>
      <c r="B16" s="14"/>
      <c r="C16" s="14"/>
      <c r="D16" s="14"/>
      <c r="E16" s="14"/>
      <c r="F16" s="14"/>
      <c r="G16" s="14"/>
      <c r="H16" s="14"/>
      <c r="I16" s="14"/>
      <c r="J16" s="14"/>
      <c r="K16" s="14"/>
      <c r="L16" s="14"/>
      <c r="M16" s="14"/>
      <c r="N16" s="14"/>
      <c r="O16" s="14"/>
      <c r="P16" s="14"/>
      <c r="Q16" s="15"/>
      <c r="R16" s="16"/>
      <c r="S16" s="16"/>
    </row>
    <row r="17" spans="1:23" x14ac:dyDescent="0.35">
      <c r="A17" s="14"/>
      <c r="B17" s="14"/>
      <c r="C17" s="14"/>
      <c r="D17" s="14"/>
      <c r="E17" s="14"/>
      <c r="F17" s="14"/>
      <c r="G17" s="14"/>
      <c r="H17" s="14"/>
      <c r="I17" s="14"/>
      <c r="J17" s="14"/>
      <c r="K17" s="14"/>
      <c r="L17" s="14"/>
      <c r="M17" s="14"/>
      <c r="N17" s="14"/>
      <c r="O17" s="14"/>
      <c r="P17" s="14"/>
      <c r="Q17" s="15"/>
      <c r="R17" s="16"/>
      <c r="S17" s="16"/>
    </row>
    <row r="18" spans="1:23" x14ac:dyDescent="0.35">
      <c r="A18" s="14"/>
      <c r="B18" s="14"/>
      <c r="C18" s="14"/>
      <c r="D18" s="14"/>
      <c r="E18" s="14"/>
      <c r="F18" s="14"/>
      <c r="G18" s="14"/>
      <c r="H18" s="14"/>
      <c r="I18" s="14"/>
      <c r="J18" s="14"/>
      <c r="K18" s="14"/>
      <c r="L18" s="14"/>
      <c r="M18" s="14"/>
      <c r="N18" s="14"/>
      <c r="O18" s="14"/>
      <c r="P18" s="14"/>
      <c r="Q18" s="15"/>
      <c r="R18" s="16"/>
      <c r="S18" s="16"/>
    </row>
    <row r="19" spans="1:23" x14ac:dyDescent="0.35">
      <c r="A19" s="14"/>
      <c r="B19" s="14"/>
      <c r="C19" s="14"/>
      <c r="D19" s="14"/>
      <c r="E19" s="14"/>
      <c r="F19" s="14"/>
      <c r="G19" s="14"/>
      <c r="H19" s="14"/>
      <c r="I19" s="14"/>
      <c r="J19" s="14"/>
      <c r="K19" s="14"/>
      <c r="L19" s="14"/>
      <c r="M19" s="14"/>
      <c r="N19" s="14"/>
      <c r="O19" s="14"/>
      <c r="P19" s="14"/>
      <c r="Q19" s="15"/>
      <c r="R19" s="16"/>
      <c r="S19" s="16"/>
    </row>
    <row r="20" spans="1:23" x14ac:dyDescent="0.35">
      <c r="A20" s="14"/>
      <c r="B20" s="14"/>
      <c r="C20" s="14"/>
      <c r="D20" s="14"/>
      <c r="E20" s="14"/>
      <c r="F20" s="14"/>
      <c r="G20" s="14"/>
      <c r="H20" s="14"/>
      <c r="I20" s="14"/>
      <c r="J20" s="14"/>
      <c r="K20" s="14"/>
      <c r="L20" s="14"/>
      <c r="M20" s="14"/>
      <c r="N20" s="14"/>
      <c r="O20" s="14"/>
      <c r="P20" s="14"/>
      <c r="Q20" s="15"/>
      <c r="R20" s="16"/>
      <c r="S20" s="16"/>
    </row>
    <row r="21" spans="1:23" x14ac:dyDescent="0.35">
      <c r="A21" s="14"/>
      <c r="B21" s="14"/>
      <c r="C21" s="14"/>
      <c r="D21" s="14"/>
      <c r="E21" s="14"/>
      <c r="F21" s="14"/>
      <c r="G21" s="14"/>
      <c r="H21" s="14"/>
      <c r="I21" s="14"/>
      <c r="J21" s="14"/>
      <c r="K21" s="14"/>
      <c r="L21" s="14"/>
      <c r="M21" s="14"/>
      <c r="N21" s="14"/>
      <c r="O21" s="14"/>
      <c r="P21" s="14"/>
      <c r="Q21" s="15"/>
      <c r="R21" s="16"/>
      <c r="S21" s="16"/>
    </row>
    <row r="22" spans="1:23" x14ac:dyDescent="0.35">
      <c r="A22" s="14"/>
      <c r="B22" s="14"/>
      <c r="C22" s="14"/>
      <c r="D22" s="14"/>
      <c r="E22" s="14"/>
      <c r="F22" s="14"/>
      <c r="G22" s="14"/>
      <c r="H22" s="14"/>
      <c r="I22" s="14"/>
      <c r="J22" s="14"/>
      <c r="K22" s="14"/>
      <c r="L22" s="14"/>
      <c r="M22" s="14"/>
      <c r="N22" s="14"/>
      <c r="O22" s="14"/>
      <c r="P22" s="14"/>
      <c r="Q22" s="15"/>
      <c r="R22" s="16"/>
      <c r="S22" s="16"/>
    </row>
    <row r="23" spans="1:23" x14ac:dyDescent="0.35">
      <c r="A23" s="15"/>
      <c r="B23" s="15"/>
      <c r="C23" s="15"/>
      <c r="D23" s="15"/>
      <c r="E23" s="15"/>
      <c r="F23" s="15"/>
      <c r="G23" s="15"/>
      <c r="H23" s="15"/>
      <c r="I23" s="15"/>
      <c r="J23" s="15"/>
      <c r="K23" s="15"/>
      <c r="L23" s="15"/>
      <c r="M23" s="15"/>
      <c r="N23" s="15"/>
      <c r="O23" s="15"/>
      <c r="P23" s="15"/>
      <c r="Q23" s="15"/>
      <c r="R23" s="16"/>
      <c r="S23" s="16"/>
    </row>
    <row r="24" spans="1:23" x14ac:dyDescent="0.35">
      <c r="A24" s="15"/>
      <c r="B24" s="15"/>
      <c r="C24" s="15"/>
      <c r="D24" s="15"/>
      <c r="E24" s="15"/>
      <c r="F24" s="15"/>
      <c r="G24" s="15"/>
      <c r="H24" s="15"/>
      <c r="I24" s="15"/>
      <c r="J24" s="15"/>
      <c r="K24" s="15"/>
      <c r="L24" s="15"/>
      <c r="M24" s="15"/>
      <c r="N24" s="15"/>
      <c r="O24" s="15"/>
      <c r="P24" s="15"/>
      <c r="Q24" s="15"/>
      <c r="R24" s="16"/>
      <c r="S24" s="16"/>
    </row>
    <row r="25" spans="1:23" x14ac:dyDescent="0.35">
      <c r="A25" s="16"/>
      <c r="B25" s="16"/>
      <c r="C25" s="16"/>
      <c r="D25" s="16"/>
      <c r="E25" s="16"/>
      <c r="F25" s="16"/>
      <c r="G25" s="16"/>
      <c r="H25" s="16"/>
      <c r="I25" s="16"/>
      <c r="J25" s="16"/>
      <c r="K25" s="16"/>
      <c r="L25" s="16"/>
      <c r="M25" s="16"/>
      <c r="N25" s="16"/>
      <c r="O25" s="16"/>
      <c r="P25" s="16"/>
      <c r="Q25" s="16"/>
      <c r="R25" s="16"/>
      <c r="S25" s="16"/>
    </row>
    <row r="26" spans="1:23" x14ac:dyDescent="0.35">
      <c r="A26" s="16"/>
      <c r="B26" s="16"/>
      <c r="C26" s="16"/>
      <c r="D26" s="16"/>
      <c r="E26" s="16"/>
      <c r="F26" s="16"/>
      <c r="G26" s="16"/>
      <c r="H26" s="16"/>
      <c r="I26" s="16"/>
      <c r="J26" s="16"/>
      <c r="K26" s="16"/>
      <c r="L26" s="16"/>
      <c r="M26" s="16"/>
      <c r="N26" s="16"/>
      <c r="O26" s="16"/>
      <c r="P26" s="16"/>
      <c r="Q26" s="16"/>
      <c r="R26" s="16"/>
      <c r="S26" s="16"/>
    </row>
    <row r="27" spans="1:23" x14ac:dyDescent="0.35">
      <c r="A27" s="16"/>
      <c r="B27" s="16"/>
      <c r="C27" s="16"/>
      <c r="D27" s="16"/>
      <c r="E27" s="16"/>
      <c r="F27" s="16"/>
      <c r="G27" s="16"/>
      <c r="H27" s="16"/>
      <c r="I27" s="16"/>
      <c r="J27" s="16"/>
      <c r="K27" s="16"/>
      <c r="L27" s="16"/>
      <c r="M27" s="16"/>
      <c r="N27" s="16"/>
      <c r="O27" s="16"/>
      <c r="P27" s="16"/>
      <c r="Q27" s="16"/>
      <c r="R27" s="16"/>
      <c r="S27" s="16"/>
    </row>
    <row r="30" spans="1:23" x14ac:dyDescent="0.35">
      <c r="A30" s="16"/>
      <c r="B30" s="16"/>
      <c r="C30" s="16"/>
      <c r="D30" s="16"/>
      <c r="E30" s="16"/>
      <c r="F30" s="16"/>
      <c r="G30" s="16"/>
      <c r="H30" s="16"/>
      <c r="I30" s="16"/>
      <c r="J30" s="16"/>
      <c r="K30" s="16"/>
      <c r="L30" s="16"/>
      <c r="M30" s="16"/>
      <c r="N30" s="16"/>
      <c r="O30" s="16"/>
      <c r="P30" s="16"/>
      <c r="Q30" s="16"/>
      <c r="R30" s="16"/>
      <c r="S30" s="16"/>
      <c r="T30" s="16"/>
      <c r="U30" s="16"/>
      <c r="V30" s="16"/>
      <c r="W30" s="16"/>
    </row>
    <row r="31" spans="1:23" x14ac:dyDescent="0.35">
      <c r="A31" s="16"/>
      <c r="B31" s="16"/>
      <c r="C31" s="16"/>
      <c r="D31" s="16"/>
      <c r="E31" s="16"/>
      <c r="F31" s="16"/>
      <c r="G31" s="16"/>
      <c r="H31" s="16"/>
      <c r="I31" s="16"/>
      <c r="J31" s="16"/>
      <c r="K31" s="16"/>
      <c r="L31" s="16"/>
      <c r="M31" s="16"/>
      <c r="N31" s="16"/>
      <c r="O31" s="16"/>
      <c r="P31" s="16"/>
      <c r="Q31" s="16"/>
      <c r="R31" s="16"/>
      <c r="S31" s="16"/>
      <c r="T31" s="16"/>
      <c r="U31" s="16"/>
      <c r="V31" s="16"/>
      <c r="W31" s="16"/>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28258-B370-493D-AA1E-C274444BC0D1}">
  <dimension ref="A1:P84"/>
  <sheetViews>
    <sheetView workbookViewId="0">
      <selection activeCell="W28" sqref="W28"/>
    </sheetView>
  </sheetViews>
  <sheetFormatPr defaultRowHeight="14.5" x14ac:dyDescent="0.35"/>
  <sheetData>
    <row r="1" spans="1:1" x14ac:dyDescent="0.35">
      <c r="A1" s="628" t="s">
        <v>981</v>
      </c>
    </row>
    <row r="33" spans="1:16" x14ac:dyDescent="0.35">
      <c r="A33" s="1" t="s">
        <v>941</v>
      </c>
      <c r="B33" s="1"/>
      <c r="C33" s="1"/>
      <c r="D33" s="1"/>
      <c r="E33" s="1"/>
      <c r="F33" s="1"/>
      <c r="G33" s="1"/>
      <c r="H33" s="1"/>
      <c r="I33" s="1"/>
      <c r="J33" s="1"/>
      <c r="K33" s="1"/>
      <c r="L33" s="1"/>
      <c r="M33" s="1"/>
      <c r="N33" s="1"/>
      <c r="O33" s="1"/>
      <c r="P33" s="1"/>
    </row>
    <row r="34" spans="1:16" x14ac:dyDescent="0.35">
      <c r="A34" s="1" t="s">
        <v>982</v>
      </c>
      <c r="B34" s="1"/>
      <c r="C34" s="1"/>
      <c r="D34" s="1"/>
      <c r="E34" s="1"/>
      <c r="F34" s="1"/>
      <c r="G34" s="1"/>
      <c r="H34" s="1"/>
      <c r="I34" s="1"/>
      <c r="J34" s="1"/>
      <c r="K34" s="1"/>
      <c r="L34" s="1"/>
      <c r="M34" s="1"/>
      <c r="N34" s="1"/>
      <c r="O34" s="1"/>
      <c r="P34" s="1"/>
    </row>
    <row r="35" spans="1:16" x14ac:dyDescent="0.35">
      <c r="A35" s="1" t="s">
        <v>983</v>
      </c>
      <c r="B35" s="1"/>
      <c r="C35" s="1"/>
      <c r="D35" s="1"/>
      <c r="E35" s="1"/>
      <c r="F35" s="1"/>
      <c r="G35" s="1"/>
      <c r="H35" s="1"/>
      <c r="I35" s="1"/>
      <c r="J35" s="1"/>
      <c r="K35" s="1"/>
      <c r="L35" s="1"/>
      <c r="M35" s="1"/>
      <c r="N35" s="1"/>
      <c r="O35" s="1"/>
      <c r="P35" s="1"/>
    </row>
    <row r="36" spans="1:16" x14ac:dyDescent="0.35">
      <c r="A36" s="1" t="s">
        <v>984</v>
      </c>
      <c r="B36" s="1"/>
      <c r="C36" s="1"/>
      <c r="D36" s="1"/>
      <c r="E36" s="1"/>
      <c r="F36" s="1"/>
      <c r="G36" s="1"/>
      <c r="H36" s="1"/>
      <c r="I36" s="1"/>
      <c r="J36" s="1"/>
      <c r="K36" s="1"/>
      <c r="L36" s="1"/>
      <c r="M36" s="1"/>
      <c r="N36" s="1"/>
      <c r="O36" s="1"/>
      <c r="P36" s="1"/>
    </row>
    <row r="37" spans="1:16" x14ac:dyDescent="0.35">
      <c r="A37" s="1" t="s">
        <v>985</v>
      </c>
      <c r="B37" s="1"/>
      <c r="C37" s="1"/>
      <c r="D37" s="1"/>
      <c r="E37" s="1"/>
      <c r="F37" s="1"/>
      <c r="G37" s="1"/>
      <c r="H37" s="1"/>
      <c r="I37" s="1"/>
      <c r="J37" s="1"/>
      <c r="K37" s="1"/>
      <c r="L37" s="1"/>
      <c r="M37" s="1"/>
      <c r="N37" s="1"/>
      <c r="O37" s="1"/>
      <c r="P37" s="1"/>
    </row>
    <row r="38" spans="1:16" x14ac:dyDescent="0.35">
      <c r="A38" s="1" t="s">
        <v>986</v>
      </c>
      <c r="B38" s="1"/>
      <c r="C38" s="1"/>
      <c r="D38" s="1"/>
      <c r="E38" s="1"/>
      <c r="F38" s="1"/>
      <c r="G38" s="1"/>
      <c r="H38" s="1"/>
      <c r="I38" s="1"/>
      <c r="J38" s="1"/>
      <c r="K38" s="1"/>
      <c r="L38" s="1"/>
      <c r="M38" s="1"/>
      <c r="N38" s="1"/>
      <c r="O38" s="1"/>
      <c r="P38" s="1"/>
    </row>
    <row r="39" spans="1:16" x14ac:dyDescent="0.35">
      <c r="A39" s="1" t="s">
        <v>987</v>
      </c>
      <c r="B39" s="1"/>
      <c r="C39" s="1"/>
      <c r="D39" s="1"/>
      <c r="E39" s="1"/>
      <c r="F39" s="1"/>
      <c r="G39" s="1"/>
      <c r="H39" s="1"/>
      <c r="I39" s="1"/>
      <c r="J39" s="1"/>
      <c r="K39" s="1"/>
      <c r="L39" s="1"/>
      <c r="M39" s="1"/>
      <c r="N39" s="1"/>
      <c r="O39" s="1"/>
      <c r="P39" s="1"/>
    </row>
    <row r="40" spans="1:16" x14ac:dyDescent="0.35">
      <c r="A40" s="1" t="s">
        <v>988</v>
      </c>
      <c r="B40" s="1"/>
      <c r="C40" s="1"/>
      <c r="D40" s="1"/>
      <c r="E40" s="1"/>
      <c r="F40" s="1"/>
      <c r="G40" s="1"/>
      <c r="H40" s="1"/>
      <c r="I40" s="1"/>
      <c r="J40" s="1"/>
      <c r="K40" s="1"/>
      <c r="L40" s="1"/>
      <c r="M40" s="1"/>
      <c r="N40" s="1"/>
      <c r="O40" s="1"/>
      <c r="P40" s="1"/>
    </row>
    <row r="41" spans="1:16" x14ac:dyDescent="0.35">
      <c r="A41" s="1" t="s">
        <v>989</v>
      </c>
      <c r="B41" s="1"/>
      <c r="C41" s="1"/>
      <c r="D41" s="1"/>
      <c r="E41" s="1"/>
      <c r="F41" s="1"/>
      <c r="G41" s="1"/>
      <c r="H41" s="1"/>
      <c r="I41" s="1"/>
      <c r="J41" s="1"/>
      <c r="K41" s="1"/>
      <c r="L41" s="1"/>
      <c r="M41" s="1"/>
      <c r="N41" s="1"/>
      <c r="O41" s="1"/>
      <c r="P41" s="1"/>
    </row>
    <row r="43" spans="1:16" x14ac:dyDescent="0.35">
      <c r="A43" s="628" t="s">
        <v>990</v>
      </c>
    </row>
    <row r="76" spans="1:1" x14ac:dyDescent="0.35">
      <c r="A76" s="1" t="s">
        <v>941</v>
      </c>
    </row>
    <row r="77" spans="1:1" x14ac:dyDescent="0.35">
      <c r="A77" s="1" t="s">
        <v>982</v>
      </c>
    </row>
    <row r="78" spans="1:1" x14ac:dyDescent="0.35">
      <c r="A78" s="1" t="s">
        <v>983</v>
      </c>
    </row>
    <row r="79" spans="1:1" x14ac:dyDescent="0.35">
      <c r="A79" s="1" t="s">
        <v>984</v>
      </c>
    </row>
    <row r="80" spans="1:1" x14ac:dyDescent="0.35">
      <c r="A80" s="1" t="s">
        <v>985</v>
      </c>
    </row>
    <row r="81" spans="1:1" x14ac:dyDescent="0.35">
      <c r="A81" s="1" t="s">
        <v>986</v>
      </c>
    </row>
    <row r="82" spans="1:1" x14ac:dyDescent="0.35">
      <c r="A82" s="1" t="s">
        <v>987</v>
      </c>
    </row>
    <row r="83" spans="1:1" x14ac:dyDescent="0.35">
      <c r="A83" s="1" t="s">
        <v>988</v>
      </c>
    </row>
    <row r="84" spans="1:1" x14ac:dyDescent="0.35">
      <c r="A84" s="1" t="s">
        <v>989</v>
      </c>
    </row>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20759-7710-4598-8144-374B05DC1F96}">
  <dimension ref="A1:B100"/>
  <sheetViews>
    <sheetView workbookViewId="0">
      <selection activeCell="U21" sqref="U21"/>
    </sheetView>
  </sheetViews>
  <sheetFormatPr defaultRowHeight="14.5" x14ac:dyDescent="0.35"/>
  <sheetData>
    <row r="1" spans="1:1" x14ac:dyDescent="0.35">
      <c r="A1" s="629" t="s">
        <v>991</v>
      </c>
    </row>
    <row r="2" spans="1:1" x14ac:dyDescent="0.35">
      <c r="A2" s="629" t="s">
        <v>992</v>
      </c>
    </row>
    <row r="3" spans="1:1" x14ac:dyDescent="0.35">
      <c r="A3" s="146" t="s">
        <v>993</v>
      </c>
    </row>
    <row r="4" spans="1:1" x14ac:dyDescent="0.35">
      <c r="A4" s="146" t="s">
        <v>994</v>
      </c>
    </row>
    <row r="5" spans="1:1" s="1" customFormat="1" x14ac:dyDescent="0.35">
      <c r="A5" s="146"/>
    </row>
    <row r="95" spans="2:2" x14ac:dyDescent="0.35">
      <c r="B95" s="1" t="s">
        <v>995</v>
      </c>
    </row>
    <row r="96" spans="2:2" x14ac:dyDescent="0.35">
      <c r="B96" s="1" t="s">
        <v>996</v>
      </c>
    </row>
    <row r="97" spans="2:2" x14ac:dyDescent="0.35">
      <c r="B97" s="1" t="s">
        <v>997</v>
      </c>
    </row>
    <row r="98" spans="2:2" x14ac:dyDescent="0.35">
      <c r="B98" s="1" t="s">
        <v>998</v>
      </c>
    </row>
    <row r="99" spans="2:2" x14ac:dyDescent="0.35">
      <c r="B99" s="1" t="s">
        <v>999</v>
      </c>
    </row>
    <row r="100" spans="2:2" x14ac:dyDescent="0.35">
      <c r="B100" s="1" t="s">
        <v>1000</v>
      </c>
    </row>
  </sheetData>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92882-04FF-4BF1-81CF-B182D4076EE1}">
  <dimension ref="A1:G120"/>
  <sheetViews>
    <sheetView workbookViewId="0">
      <selection activeCell="J2" sqref="J2"/>
    </sheetView>
  </sheetViews>
  <sheetFormatPr defaultRowHeight="14.5" x14ac:dyDescent="0.35"/>
  <sheetData>
    <row r="1" spans="1:7" x14ac:dyDescent="0.35">
      <c r="A1" s="630" t="s">
        <v>1001</v>
      </c>
      <c r="B1" s="109" t="s">
        <v>1002</v>
      </c>
      <c r="C1" s="1"/>
      <c r="D1" s="1"/>
      <c r="E1" s="1"/>
      <c r="F1" s="1"/>
      <c r="G1" s="1"/>
    </row>
    <row r="2" spans="1:7" x14ac:dyDescent="0.35">
      <c r="A2" s="109"/>
      <c r="B2" s="109" t="s">
        <v>1003</v>
      </c>
      <c r="C2" s="1"/>
      <c r="D2" s="1"/>
      <c r="E2" s="1"/>
      <c r="F2" s="1"/>
      <c r="G2" s="1"/>
    </row>
    <row r="3" spans="1:7" x14ac:dyDescent="0.35">
      <c r="A3" s="1"/>
      <c r="B3" s="1" t="s">
        <v>1004</v>
      </c>
      <c r="C3" s="1"/>
      <c r="D3" s="1"/>
      <c r="E3" s="1"/>
      <c r="F3" s="1"/>
      <c r="G3" s="1"/>
    </row>
    <row r="4" spans="1:7" x14ac:dyDescent="0.35">
      <c r="A4" s="1"/>
      <c r="B4" s="1" t="s">
        <v>1005</v>
      </c>
      <c r="C4" s="1"/>
      <c r="D4" s="1"/>
      <c r="E4" s="1"/>
      <c r="F4" s="1"/>
      <c r="G4" s="1"/>
    </row>
    <row r="115" spans="1:1" x14ac:dyDescent="0.35">
      <c r="A115" s="1" t="s">
        <v>1006</v>
      </c>
    </row>
    <row r="116" spans="1:1" x14ac:dyDescent="0.35">
      <c r="A116" s="1" t="s">
        <v>996</v>
      </c>
    </row>
    <row r="117" spans="1:1" x14ac:dyDescent="0.35">
      <c r="A117" s="1" t="s">
        <v>1007</v>
      </c>
    </row>
    <row r="118" spans="1:1" x14ac:dyDescent="0.35">
      <c r="A118" s="1" t="s">
        <v>1008</v>
      </c>
    </row>
    <row r="119" spans="1:1" x14ac:dyDescent="0.35">
      <c r="A119" s="1" t="s">
        <v>999</v>
      </c>
    </row>
    <row r="120" spans="1:1" x14ac:dyDescent="0.35">
      <c r="A120" s="1" t="s">
        <v>1009</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7F8C1-75CA-427B-A13F-523C720AE2E9}">
  <dimension ref="A1:Q81"/>
  <sheetViews>
    <sheetView topLeftCell="A7" zoomScale="90" zoomScaleNormal="90" workbookViewId="0">
      <selection activeCell="A12" sqref="A12:D12"/>
    </sheetView>
  </sheetViews>
  <sheetFormatPr defaultColWidth="9.1796875" defaultRowHeight="14.5" x14ac:dyDescent="0.35"/>
  <cols>
    <col min="1" max="1" width="31.54296875" style="1" customWidth="1"/>
    <col min="2" max="2" width="54.54296875" style="1" customWidth="1"/>
    <col min="3" max="3" width="32.453125" style="1" customWidth="1"/>
    <col min="4" max="4" width="33.54296875" style="1" customWidth="1"/>
    <col min="5" max="6" width="9.1796875" style="1"/>
    <col min="7" max="7" width="24.54296875" style="1" customWidth="1"/>
    <col min="8" max="8" width="14.453125" style="1" customWidth="1"/>
    <col min="9" max="16384" width="9.1796875" style="1"/>
  </cols>
  <sheetData>
    <row r="1" spans="1:17" ht="18.649999999999999" customHeight="1" thickBot="1" x14ac:dyDescent="0.4">
      <c r="A1" s="678" t="s">
        <v>118</v>
      </c>
      <c r="B1" s="679"/>
      <c r="C1" s="679"/>
      <c r="D1" s="680"/>
      <c r="E1" s="17"/>
      <c r="F1" s="17"/>
      <c r="G1" s="17"/>
      <c r="H1" s="17"/>
      <c r="I1" s="17"/>
      <c r="J1" s="17"/>
      <c r="K1" s="17"/>
      <c r="L1" s="17"/>
      <c r="M1" s="17"/>
      <c r="N1" s="17"/>
      <c r="O1" s="17"/>
      <c r="P1" s="17"/>
    </row>
    <row r="2" spans="1:17" x14ac:dyDescent="0.35">
      <c r="A2" s="18"/>
      <c r="B2" s="18"/>
      <c r="C2" s="18"/>
      <c r="D2" s="18"/>
    </row>
    <row r="3" spans="1:17" ht="96" customHeight="1" x14ac:dyDescent="0.35">
      <c r="A3" s="669" t="s">
        <v>119</v>
      </c>
      <c r="B3" s="669"/>
      <c r="C3" s="669"/>
      <c r="D3" s="669"/>
      <c r="E3" s="19"/>
      <c r="F3" s="19"/>
      <c r="G3" s="19"/>
      <c r="H3" s="19"/>
      <c r="I3" s="19"/>
      <c r="J3" s="19"/>
      <c r="K3" s="19"/>
      <c r="L3" s="19"/>
      <c r="M3" s="19"/>
      <c r="N3" s="19"/>
      <c r="O3" s="19"/>
      <c r="P3" s="19"/>
      <c r="Q3" s="19"/>
    </row>
    <row r="4" spans="1:17" ht="31.75" customHeight="1" x14ac:dyDescent="0.35">
      <c r="A4" s="669" t="s">
        <v>120</v>
      </c>
      <c r="B4" s="669"/>
      <c r="C4" s="669"/>
      <c r="D4" s="669"/>
      <c r="E4" s="19"/>
      <c r="F4" s="19"/>
      <c r="G4" s="19"/>
      <c r="H4" s="19"/>
      <c r="I4" s="19"/>
      <c r="J4" s="19"/>
      <c r="K4" s="19"/>
      <c r="L4" s="19"/>
      <c r="M4" s="19"/>
      <c r="N4" s="19"/>
      <c r="O4" s="19"/>
      <c r="P4" s="19"/>
      <c r="Q4" s="19"/>
    </row>
    <row r="5" spans="1:17" ht="14.5" customHeight="1" x14ac:dyDescent="0.35">
      <c r="A5" s="669" t="s">
        <v>121</v>
      </c>
      <c r="B5" s="669"/>
      <c r="C5" s="669"/>
      <c r="D5" s="669"/>
      <c r="E5" s="19"/>
      <c r="F5" s="19"/>
      <c r="G5" s="19"/>
      <c r="H5" s="19"/>
      <c r="I5" s="19"/>
      <c r="J5" s="19"/>
      <c r="K5" s="19"/>
      <c r="L5" s="19"/>
      <c r="M5" s="19"/>
      <c r="N5" s="19"/>
      <c r="O5" s="19"/>
      <c r="P5" s="19"/>
      <c r="Q5" s="19"/>
    </row>
    <row r="6" spans="1:17" ht="14.5" customHeight="1" x14ac:dyDescent="0.35">
      <c r="A6" s="669" t="s">
        <v>122</v>
      </c>
      <c r="B6" s="669"/>
      <c r="C6" s="669"/>
      <c r="D6" s="669"/>
      <c r="E6" s="19"/>
      <c r="F6" s="19"/>
      <c r="G6" s="19"/>
      <c r="H6" s="19"/>
      <c r="I6" s="19"/>
      <c r="J6" s="19"/>
      <c r="K6" s="19"/>
      <c r="L6" s="19"/>
      <c r="M6" s="19"/>
      <c r="N6" s="19"/>
      <c r="O6" s="19"/>
      <c r="P6" s="19"/>
      <c r="Q6" s="19"/>
    </row>
    <row r="7" spans="1:17" ht="14.5" customHeight="1" x14ac:dyDescent="0.35">
      <c r="A7" s="669" t="s">
        <v>123</v>
      </c>
      <c r="B7" s="669"/>
      <c r="C7" s="669"/>
      <c r="D7" s="669"/>
      <c r="E7" s="19"/>
      <c r="F7" s="19"/>
      <c r="G7" s="19"/>
      <c r="H7" s="19"/>
      <c r="I7" s="19"/>
      <c r="J7" s="19"/>
      <c r="K7" s="19"/>
      <c r="L7" s="19"/>
      <c r="M7" s="19"/>
      <c r="N7" s="19"/>
      <c r="O7" s="19"/>
      <c r="P7" s="19"/>
      <c r="Q7" s="19"/>
    </row>
    <row r="8" spans="1:17" ht="14.5" customHeight="1" x14ac:dyDescent="0.35">
      <c r="A8" s="669" t="s">
        <v>124</v>
      </c>
      <c r="B8" s="669"/>
      <c r="C8" s="669"/>
      <c r="D8" s="669"/>
      <c r="E8" s="19"/>
      <c r="F8" s="19"/>
      <c r="G8" s="19"/>
      <c r="H8" s="19"/>
      <c r="I8" s="19"/>
      <c r="J8" s="19"/>
      <c r="K8" s="19"/>
      <c r="L8" s="19"/>
      <c r="M8" s="19"/>
      <c r="N8" s="19"/>
      <c r="O8" s="19"/>
      <c r="P8" s="19"/>
      <c r="Q8" s="19"/>
    </row>
    <row r="9" spans="1:17" ht="14.5" customHeight="1" x14ac:dyDescent="0.35">
      <c r="A9" s="669" t="s">
        <v>125</v>
      </c>
      <c r="B9" s="669"/>
      <c r="C9" s="669"/>
      <c r="D9" s="669"/>
      <c r="E9" s="19"/>
      <c r="F9" s="19"/>
      <c r="G9" s="19"/>
      <c r="H9" s="19"/>
      <c r="I9" s="19"/>
      <c r="J9" s="19"/>
      <c r="K9" s="19"/>
      <c r="L9" s="19"/>
      <c r="M9" s="19"/>
      <c r="N9" s="19"/>
      <c r="O9" s="19"/>
      <c r="P9" s="19"/>
      <c r="Q9" s="19"/>
    </row>
    <row r="10" spans="1:17" ht="58.4" customHeight="1" x14ac:dyDescent="0.35">
      <c r="A10" s="669" t="s">
        <v>126</v>
      </c>
      <c r="B10" s="669"/>
      <c r="C10" s="669"/>
      <c r="D10" s="669"/>
      <c r="E10" s="19"/>
      <c r="F10" s="19"/>
      <c r="G10" s="19"/>
      <c r="H10" s="19"/>
      <c r="I10" s="19"/>
      <c r="J10" s="19"/>
      <c r="K10" s="19"/>
      <c r="L10" s="19"/>
      <c r="M10" s="19"/>
      <c r="N10" s="19"/>
      <c r="O10" s="19"/>
      <c r="P10" s="19"/>
      <c r="Q10" s="19"/>
    </row>
    <row r="11" spans="1:17" x14ac:dyDescent="0.35">
      <c r="A11" s="20"/>
      <c r="B11" s="21"/>
      <c r="C11" s="21"/>
      <c r="D11" s="21"/>
    </row>
    <row r="12" spans="1:17" ht="49.4" customHeight="1" x14ac:dyDescent="0.35">
      <c r="A12" s="672" t="s">
        <v>127</v>
      </c>
      <c r="B12" s="672"/>
      <c r="C12" s="672"/>
      <c r="D12" s="672"/>
      <c r="E12" s="22"/>
      <c r="F12" s="22"/>
      <c r="G12" s="22"/>
      <c r="H12" s="22"/>
      <c r="I12" s="22"/>
      <c r="J12" s="22"/>
      <c r="K12" s="22"/>
      <c r="L12" s="22"/>
      <c r="M12" s="22"/>
      <c r="N12" s="22"/>
      <c r="O12" s="22"/>
      <c r="P12" s="22"/>
      <c r="Q12" s="22"/>
    </row>
    <row r="13" spans="1:17" ht="34.75" customHeight="1" x14ac:dyDescent="0.35">
      <c r="A13" s="676" t="s">
        <v>128</v>
      </c>
      <c r="B13" s="676"/>
      <c r="C13" s="676"/>
      <c r="D13" s="676"/>
      <c r="E13" s="23"/>
      <c r="F13" s="23"/>
      <c r="G13" s="23"/>
      <c r="H13" s="23"/>
      <c r="I13" s="23"/>
      <c r="J13" s="23"/>
      <c r="K13" s="23"/>
      <c r="L13" s="23"/>
      <c r="M13" s="23"/>
      <c r="N13" s="23"/>
      <c r="O13" s="23"/>
      <c r="P13" s="23"/>
      <c r="Q13" s="23"/>
    </row>
    <row r="14" spans="1:17" ht="60.75" customHeight="1" x14ac:dyDescent="0.35">
      <c r="A14" s="677" t="s">
        <v>129</v>
      </c>
      <c r="B14" s="677"/>
      <c r="C14" s="677"/>
      <c r="D14" s="677"/>
      <c r="E14" s="24"/>
      <c r="F14" s="24"/>
      <c r="G14" s="24"/>
      <c r="H14" s="24"/>
      <c r="I14" s="24"/>
      <c r="J14" s="24"/>
      <c r="K14" s="24"/>
      <c r="L14" s="24"/>
      <c r="M14" s="24"/>
      <c r="N14" s="24"/>
      <c r="O14" s="24"/>
      <c r="P14" s="24"/>
      <c r="Q14" s="24"/>
    </row>
    <row r="15" spans="1:17" ht="43.5" customHeight="1" x14ac:dyDescent="0.35">
      <c r="A15" s="674" t="s">
        <v>130</v>
      </c>
      <c r="B15" s="674"/>
      <c r="C15" s="674"/>
      <c r="D15" s="674"/>
      <c r="E15" s="25"/>
      <c r="F15" s="25"/>
      <c r="G15" s="25"/>
      <c r="H15" s="25"/>
      <c r="I15" s="25"/>
      <c r="J15" s="25"/>
      <c r="K15" s="25"/>
      <c r="L15" s="25"/>
      <c r="M15" s="25"/>
      <c r="N15" s="25"/>
      <c r="O15" s="25"/>
      <c r="P15" s="25"/>
      <c r="Q15" s="25"/>
    </row>
    <row r="16" spans="1:17" ht="43.4" customHeight="1" x14ac:dyDescent="0.35">
      <c r="A16" s="674" t="s">
        <v>131</v>
      </c>
      <c r="B16" s="674"/>
      <c r="C16" s="674"/>
      <c r="D16" s="674"/>
      <c r="E16" s="24"/>
      <c r="F16" s="24"/>
      <c r="G16" s="24"/>
      <c r="H16" s="24"/>
      <c r="I16" s="24"/>
      <c r="J16" s="24"/>
      <c r="K16" s="24"/>
      <c r="L16" s="24"/>
      <c r="M16" s="24"/>
      <c r="N16" s="24"/>
      <c r="O16" s="24"/>
      <c r="P16" s="24"/>
      <c r="Q16" s="24"/>
    </row>
    <row r="17" spans="1:17" ht="92.5" customHeight="1" x14ac:dyDescent="0.35">
      <c r="A17" s="675" t="s">
        <v>132</v>
      </c>
      <c r="B17" s="675"/>
      <c r="C17" s="675"/>
      <c r="D17" s="675"/>
      <c r="E17" s="24"/>
      <c r="F17" s="24"/>
      <c r="G17" s="24"/>
      <c r="H17" s="24"/>
      <c r="I17" s="24"/>
      <c r="J17" s="24"/>
      <c r="K17" s="24"/>
      <c r="L17" s="24"/>
      <c r="M17" s="24"/>
      <c r="N17" s="24"/>
      <c r="O17" s="24"/>
      <c r="P17" s="24"/>
      <c r="Q17" s="24"/>
    </row>
    <row r="18" spans="1:17" ht="15" customHeight="1" x14ac:dyDescent="0.35">
      <c r="A18" s="18"/>
      <c r="B18" s="18"/>
      <c r="C18" s="18"/>
      <c r="D18" s="18"/>
      <c r="E18" s="23"/>
      <c r="F18" s="23"/>
      <c r="G18" s="23"/>
      <c r="H18" s="23"/>
      <c r="I18" s="23"/>
      <c r="J18" s="23"/>
      <c r="K18" s="23"/>
      <c r="L18" s="23"/>
      <c r="M18" s="23"/>
      <c r="N18" s="23"/>
      <c r="O18" s="23"/>
      <c r="P18" s="23"/>
      <c r="Q18" s="23"/>
    </row>
    <row r="19" spans="1:17" ht="42.65" customHeight="1" x14ac:dyDescent="0.35">
      <c r="A19" s="676" t="s">
        <v>133</v>
      </c>
      <c r="B19" s="676"/>
      <c r="C19" s="676"/>
      <c r="D19" s="676"/>
      <c r="E19" s="24"/>
      <c r="F19" s="24"/>
      <c r="G19" s="24"/>
      <c r="H19" s="24"/>
      <c r="I19" s="24"/>
      <c r="J19" s="24"/>
      <c r="K19" s="24"/>
      <c r="L19" s="24"/>
      <c r="M19" s="24"/>
      <c r="N19" s="24"/>
      <c r="O19" s="24"/>
      <c r="P19" s="24"/>
      <c r="Q19" s="24"/>
    </row>
    <row r="20" spans="1:17" ht="48" customHeight="1" x14ac:dyDescent="0.35">
      <c r="A20" s="674" t="s">
        <v>134</v>
      </c>
      <c r="B20" s="674"/>
      <c r="C20" s="674"/>
      <c r="D20" s="674"/>
      <c r="E20" s="24"/>
      <c r="F20" s="24"/>
      <c r="G20" s="24"/>
      <c r="H20" s="24"/>
      <c r="I20" s="24"/>
      <c r="J20" s="24"/>
      <c r="K20" s="24"/>
      <c r="L20" s="24"/>
      <c r="M20" s="24"/>
      <c r="N20" s="24"/>
      <c r="O20" s="24"/>
      <c r="P20" s="24"/>
      <c r="Q20" s="24"/>
    </row>
    <row r="21" spans="1:17" ht="104.25" customHeight="1" x14ac:dyDescent="0.35">
      <c r="A21" s="674" t="s">
        <v>135</v>
      </c>
      <c r="B21" s="674"/>
      <c r="C21" s="674"/>
      <c r="D21" s="674"/>
      <c r="E21" s="26"/>
      <c r="F21" s="26"/>
      <c r="G21" s="26"/>
      <c r="H21" s="26"/>
      <c r="I21" s="26"/>
      <c r="J21" s="26"/>
      <c r="K21" s="26"/>
      <c r="L21" s="26"/>
      <c r="M21" s="26"/>
      <c r="N21" s="26"/>
      <c r="O21" s="26"/>
      <c r="P21" s="26"/>
      <c r="Q21" s="26"/>
    </row>
    <row r="22" spans="1:17" ht="57" customHeight="1" x14ac:dyDescent="0.35">
      <c r="A22" s="674" t="s">
        <v>136</v>
      </c>
      <c r="B22" s="674"/>
      <c r="C22" s="674"/>
      <c r="D22" s="674"/>
      <c r="E22" s="27"/>
      <c r="F22" s="27"/>
      <c r="G22" s="27"/>
      <c r="H22" s="27"/>
      <c r="I22" s="27"/>
      <c r="J22" s="27"/>
      <c r="K22" s="27"/>
      <c r="L22" s="27"/>
      <c r="M22" s="27"/>
      <c r="N22" s="27"/>
      <c r="O22" s="27"/>
      <c r="P22" s="27"/>
      <c r="Q22" s="27"/>
    </row>
    <row r="23" spans="1:17" ht="57" customHeight="1" x14ac:dyDescent="0.35">
      <c r="A23" s="677" t="s">
        <v>137</v>
      </c>
      <c r="B23" s="677"/>
      <c r="C23" s="677"/>
      <c r="D23" s="677"/>
    </row>
    <row r="24" spans="1:17" ht="24.65" customHeight="1" x14ac:dyDescent="0.35">
      <c r="A24" s="20"/>
      <c r="B24" s="21"/>
      <c r="C24" s="21"/>
      <c r="D24" s="21"/>
      <c r="E24" s="19"/>
      <c r="F24" s="19"/>
      <c r="G24" s="19"/>
      <c r="H24" s="19"/>
      <c r="I24" s="19"/>
      <c r="J24" s="19"/>
      <c r="K24" s="19"/>
      <c r="L24" s="19"/>
      <c r="M24" s="19"/>
      <c r="N24" s="19"/>
      <c r="O24" s="19"/>
      <c r="P24" s="19"/>
      <c r="Q24" s="19"/>
    </row>
    <row r="25" spans="1:17" ht="57" customHeight="1" x14ac:dyDescent="0.35">
      <c r="A25" s="669" t="s">
        <v>138</v>
      </c>
      <c r="B25" s="669"/>
      <c r="C25" s="669"/>
      <c r="D25" s="669"/>
    </row>
    <row r="26" spans="1:17" ht="24" customHeight="1" x14ac:dyDescent="0.35">
      <c r="A26" s="20"/>
      <c r="B26" s="20"/>
      <c r="C26" s="20"/>
      <c r="D26" s="20"/>
      <c r="E26" s="28"/>
      <c r="F26" s="28"/>
      <c r="G26" s="28"/>
      <c r="H26" s="28"/>
      <c r="I26" s="28"/>
      <c r="J26" s="28"/>
      <c r="K26" s="28"/>
      <c r="L26" s="28"/>
      <c r="M26" s="28"/>
      <c r="N26" s="28"/>
      <c r="O26" s="28"/>
      <c r="P26" s="28"/>
      <c r="Q26" s="28"/>
    </row>
    <row r="27" spans="1:17" ht="43.75" customHeight="1" x14ac:dyDescent="0.35">
      <c r="A27" s="673" t="s">
        <v>139</v>
      </c>
      <c r="B27" s="673"/>
      <c r="C27" s="673"/>
      <c r="D27" s="673"/>
      <c r="E27" s="19"/>
      <c r="F27" s="19"/>
      <c r="G27" s="19"/>
      <c r="H27" s="19"/>
      <c r="I27" s="19"/>
      <c r="J27" s="19"/>
      <c r="K27" s="19"/>
      <c r="L27" s="19"/>
      <c r="M27" s="19"/>
      <c r="N27" s="19"/>
      <c r="O27" s="19"/>
      <c r="P27" s="19"/>
      <c r="Q27" s="19"/>
    </row>
    <row r="28" spans="1:17" ht="42.65" customHeight="1" x14ac:dyDescent="0.35">
      <c r="A28" s="672" t="s">
        <v>140</v>
      </c>
      <c r="B28" s="672"/>
      <c r="C28" s="672"/>
      <c r="D28" s="672"/>
    </row>
    <row r="29" spans="1:17" ht="28.5" customHeight="1" x14ac:dyDescent="0.35">
      <c r="A29" s="20"/>
      <c r="B29" s="20"/>
      <c r="C29" s="20"/>
      <c r="D29" s="20"/>
      <c r="E29" s="28"/>
      <c r="F29" s="28"/>
      <c r="G29" s="28"/>
      <c r="H29" s="28"/>
      <c r="I29" s="28"/>
      <c r="J29" s="28"/>
      <c r="K29" s="28"/>
      <c r="L29" s="28"/>
      <c r="M29" s="28"/>
      <c r="N29" s="28"/>
      <c r="O29" s="28"/>
      <c r="P29" s="28"/>
      <c r="Q29" s="28"/>
    </row>
    <row r="30" spans="1:17" ht="100.4" customHeight="1" x14ac:dyDescent="0.35">
      <c r="A30" s="673" t="s">
        <v>141</v>
      </c>
      <c r="B30" s="673"/>
      <c r="C30" s="673"/>
      <c r="D30" s="673"/>
      <c r="E30" s="19"/>
      <c r="F30" s="19"/>
      <c r="G30" s="19"/>
      <c r="H30" s="19"/>
      <c r="I30" s="19"/>
      <c r="J30" s="19"/>
      <c r="K30" s="19"/>
      <c r="L30" s="19"/>
      <c r="M30" s="19"/>
      <c r="N30" s="19"/>
      <c r="O30" s="19"/>
      <c r="P30" s="19"/>
      <c r="Q30" s="19"/>
    </row>
    <row r="31" spans="1:17" ht="90.65" customHeight="1" x14ac:dyDescent="0.35">
      <c r="A31" s="672" t="s">
        <v>142</v>
      </c>
      <c r="B31" s="672"/>
      <c r="C31" s="672"/>
      <c r="D31" s="672"/>
    </row>
    <row r="32" spans="1:17" ht="50.5" customHeight="1" x14ac:dyDescent="0.35">
      <c r="A32" s="20"/>
      <c r="B32" s="20"/>
      <c r="C32" s="20"/>
      <c r="D32" s="20"/>
      <c r="E32" s="28"/>
      <c r="F32" s="28"/>
      <c r="G32" s="28"/>
      <c r="H32" s="28"/>
      <c r="I32" s="28"/>
      <c r="J32" s="28"/>
      <c r="K32" s="28"/>
      <c r="L32" s="28"/>
      <c r="M32" s="28"/>
      <c r="N32" s="28"/>
      <c r="O32" s="28"/>
      <c r="P32" s="28"/>
      <c r="Q32" s="28"/>
    </row>
    <row r="33" spans="1:17" ht="81.650000000000006" customHeight="1" x14ac:dyDescent="0.35">
      <c r="A33" s="673" t="s">
        <v>143</v>
      </c>
      <c r="B33" s="673"/>
      <c r="C33" s="673"/>
      <c r="D33" s="673"/>
      <c r="E33" s="19"/>
      <c r="F33" s="19"/>
      <c r="G33" s="19"/>
      <c r="H33" s="19"/>
      <c r="I33" s="19"/>
      <c r="J33" s="19"/>
      <c r="K33" s="19"/>
      <c r="L33" s="19"/>
      <c r="M33" s="19"/>
      <c r="N33" s="19"/>
      <c r="O33" s="19"/>
      <c r="P33" s="19"/>
      <c r="Q33" s="19"/>
    </row>
    <row r="34" spans="1:17" ht="69" customHeight="1" x14ac:dyDescent="0.35">
      <c r="A34" s="669" t="s">
        <v>144</v>
      </c>
      <c r="B34" s="669"/>
      <c r="C34" s="669"/>
      <c r="D34" s="669"/>
      <c r="E34" s="19"/>
      <c r="F34" s="19"/>
      <c r="G34" s="19"/>
      <c r="H34" s="19"/>
      <c r="I34" s="19"/>
      <c r="J34" s="19"/>
      <c r="K34" s="19"/>
      <c r="L34" s="19"/>
      <c r="M34" s="19"/>
      <c r="N34" s="19"/>
      <c r="O34" s="19"/>
      <c r="P34" s="19"/>
      <c r="Q34" s="19"/>
    </row>
    <row r="35" spans="1:17" ht="28.5" customHeight="1" x14ac:dyDescent="0.35">
      <c r="A35" s="669" t="s">
        <v>145</v>
      </c>
      <c r="B35" s="669"/>
      <c r="C35" s="669"/>
      <c r="D35" s="669"/>
    </row>
    <row r="36" spans="1:17" ht="25.4" customHeight="1" x14ac:dyDescent="0.35">
      <c r="A36" s="20"/>
      <c r="B36" s="21"/>
      <c r="C36" s="21"/>
      <c r="D36" s="21"/>
    </row>
    <row r="37" spans="1:17" x14ac:dyDescent="0.35">
      <c r="A37" s="29" t="s">
        <v>146</v>
      </c>
      <c r="B37" s="29" t="s">
        <v>147</v>
      </c>
      <c r="C37" s="29" t="s">
        <v>148</v>
      </c>
      <c r="D37" s="29" t="s">
        <v>149</v>
      </c>
    </row>
    <row r="38" spans="1:17" x14ac:dyDescent="0.35">
      <c r="A38" s="29" t="s">
        <v>150</v>
      </c>
      <c r="B38" s="29" t="s">
        <v>151</v>
      </c>
      <c r="C38" s="29" t="s">
        <v>152</v>
      </c>
      <c r="D38" s="29" t="s">
        <v>153</v>
      </c>
    </row>
    <row r="39" spans="1:17" x14ac:dyDescent="0.35">
      <c r="A39" s="29" t="s">
        <v>154</v>
      </c>
      <c r="B39" s="29" t="s">
        <v>155</v>
      </c>
      <c r="C39" s="29" t="s">
        <v>156</v>
      </c>
      <c r="D39" s="29" t="s">
        <v>157</v>
      </c>
    </row>
    <row r="40" spans="1:17" x14ac:dyDescent="0.35">
      <c r="A40" s="29" t="s">
        <v>158</v>
      </c>
      <c r="B40" s="29" t="s">
        <v>159</v>
      </c>
      <c r="C40" s="29" t="s">
        <v>160</v>
      </c>
      <c r="D40" s="29" t="s">
        <v>161</v>
      </c>
    </row>
    <row r="41" spans="1:17" x14ac:dyDescent="0.35">
      <c r="A41" s="29" t="s">
        <v>162</v>
      </c>
      <c r="B41" s="30" t="s">
        <v>163</v>
      </c>
      <c r="C41" s="29"/>
      <c r="D41" s="29"/>
    </row>
    <row r="42" spans="1:17" ht="76.400000000000006" customHeight="1" x14ac:dyDescent="0.35">
      <c r="A42" s="20"/>
      <c r="B42" s="20"/>
      <c r="C42" s="21"/>
      <c r="D42" s="21"/>
      <c r="E42" s="22"/>
      <c r="F42" s="22"/>
      <c r="G42" s="22"/>
      <c r="H42" s="22"/>
      <c r="I42" s="22"/>
      <c r="J42" s="22"/>
      <c r="K42" s="22"/>
      <c r="L42" s="22"/>
      <c r="M42" s="22"/>
      <c r="N42" s="22"/>
      <c r="O42" s="22"/>
      <c r="P42" s="22"/>
      <c r="Q42" s="22"/>
    </row>
    <row r="43" spans="1:17" ht="88.5" customHeight="1" x14ac:dyDescent="0.35">
      <c r="A43" s="672" t="s">
        <v>164</v>
      </c>
      <c r="B43" s="672"/>
      <c r="C43" s="672"/>
      <c r="D43" s="672"/>
      <c r="E43" s="19"/>
      <c r="F43" s="19"/>
      <c r="G43" s="19"/>
      <c r="H43" s="19"/>
      <c r="I43" s="19"/>
      <c r="J43" s="19"/>
      <c r="K43" s="19"/>
      <c r="L43" s="19"/>
      <c r="M43" s="19"/>
      <c r="N43" s="19"/>
      <c r="O43" s="19"/>
      <c r="P43" s="19"/>
      <c r="Q43" s="19"/>
    </row>
    <row r="44" spans="1:17" ht="75.650000000000006" customHeight="1" x14ac:dyDescent="0.35">
      <c r="A44" s="669" t="s">
        <v>165</v>
      </c>
      <c r="B44" s="669"/>
      <c r="C44" s="669"/>
      <c r="D44" s="669"/>
      <c r="E44" s="19"/>
      <c r="F44" s="19"/>
      <c r="G44" s="19"/>
      <c r="H44" s="19"/>
      <c r="I44" s="19"/>
      <c r="J44" s="19"/>
      <c r="K44" s="19"/>
      <c r="L44" s="19"/>
      <c r="M44" s="19"/>
      <c r="N44" s="19"/>
      <c r="O44" s="19"/>
      <c r="P44" s="19"/>
      <c r="Q44" s="19"/>
    </row>
    <row r="45" spans="1:17" ht="67.400000000000006" customHeight="1" x14ac:dyDescent="0.35">
      <c r="A45" s="669" t="s">
        <v>166</v>
      </c>
      <c r="B45" s="669"/>
      <c r="C45" s="669"/>
      <c r="D45" s="669"/>
      <c r="E45" s="19"/>
      <c r="F45" s="19"/>
      <c r="G45" s="19"/>
      <c r="H45" s="19"/>
      <c r="I45" s="19"/>
      <c r="J45" s="19"/>
      <c r="K45" s="19"/>
      <c r="L45" s="19"/>
      <c r="M45" s="19"/>
      <c r="N45" s="19"/>
      <c r="O45" s="19"/>
      <c r="P45" s="19"/>
      <c r="Q45" s="19"/>
    </row>
    <row r="46" spans="1:17" ht="43.4" customHeight="1" x14ac:dyDescent="0.35">
      <c r="A46" s="669" t="s">
        <v>167</v>
      </c>
      <c r="B46" s="669"/>
      <c r="C46" s="669"/>
      <c r="D46" s="669"/>
    </row>
    <row r="47" spans="1:17" ht="23.5" x14ac:dyDescent="0.55000000000000004">
      <c r="A47" s="670"/>
      <c r="B47" s="670"/>
      <c r="C47" s="670"/>
      <c r="D47" s="670"/>
      <c r="E47" s="670"/>
      <c r="F47" s="670"/>
      <c r="G47" s="670"/>
      <c r="H47" s="670"/>
      <c r="I47" s="670"/>
      <c r="J47" s="670"/>
      <c r="K47" s="670"/>
      <c r="L47" s="670"/>
      <c r="M47" s="670"/>
      <c r="N47" s="670"/>
      <c r="O47" s="670"/>
      <c r="P47" s="670"/>
    </row>
    <row r="48" spans="1:17" ht="23.5" x14ac:dyDescent="0.55000000000000004">
      <c r="A48" s="671"/>
      <c r="B48" s="671"/>
      <c r="C48" s="671"/>
      <c r="D48" s="671"/>
      <c r="E48" s="671"/>
      <c r="F48" s="671"/>
      <c r="G48" s="671"/>
      <c r="H48" s="671"/>
      <c r="I48" s="671"/>
      <c r="J48" s="671"/>
      <c r="K48" s="671"/>
      <c r="L48" s="671"/>
      <c r="M48" s="671"/>
      <c r="N48" s="671"/>
      <c r="O48" s="671"/>
      <c r="P48" s="671"/>
    </row>
    <row r="49" spans="1:4" x14ac:dyDescent="0.35">
      <c r="A49" s="18"/>
      <c r="B49" s="18"/>
      <c r="C49" s="18"/>
      <c r="D49" s="18"/>
    </row>
    <row r="50" spans="1:4" x14ac:dyDescent="0.35">
      <c r="A50" s="18"/>
      <c r="B50" s="18"/>
      <c r="C50" s="18"/>
      <c r="D50" s="18"/>
    </row>
    <row r="51" spans="1:4" x14ac:dyDescent="0.35">
      <c r="A51" s="18"/>
      <c r="B51" s="18"/>
      <c r="C51" s="18"/>
      <c r="D51" s="18"/>
    </row>
    <row r="52" spans="1:4" x14ac:dyDescent="0.35">
      <c r="A52" s="18"/>
      <c r="B52" s="18"/>
      <c r="C52" s="18"/>
      <c r="D52" s="18"/>
    </row>
    <row r="53" spans="1:4" x14ac:dyDescent="0.35">
      <c r="A53" s="18"/>
      <c r="B53" s="18"/>
      <c r="C53" s="18"/>
      <c r="D53" s="18"/>
    </row>
    <row r="54" spans="1:4" x14ac:dyDescent="0.35">
      <c r="A54" s="18"/>
      <c r="B54" s="18"/>
      <c r="C54" s="18"/>
      <c r="D54" s="18"/>
    </row>
    <row r="55" spans="1:4" x14ac:dyDescent="0.35">
      <c r="A55" s="18"/>
      <c r="B55" s="18"/>
      <c r="C55" s="18"/>
      <c r="D55" s="18"/>
    </row>
    <row r="56" spans="1:4" x14ac:dyDescent="0.35">
      <c r="A56" s="18"/>
      <c r="B56" s="18"/>
      <c r="C56" s="18"/>
      <c r="D56" s="18"/>
    </row>
    <row r="57" spans="1:4" x14ac:dyDescent="0.35">
      <c r="A57" s="18"/>
      <c r="B57" s="18"/>
      <c r="C57" s="18"/>
      <c r="D57" s="18"/>
    </row>
    <row r="58" spans="1:4" x14ac:dyDescent="0.35">
      <c r="A58" s="18"/>
      <c r="B58" s="18"/>
      <c r="C58" s="18"/>
      <c r="D58" s="18"/>
    </row>
    <row r="59" spans="1:4" x14ac:dyDescent="0.35">
      <c r="A59" s="18"/>
      <c r="B59" s="18"/>
      <c r="C59" s="18"/>
      <c r="D59" s="18"/>
    </row>
    <row r="60" spans="1:4" x14ac:dyDescent="0.35">
      <c r="A60" s="18"/>
      <c r="B60" s="18"/>
      <c r="C60" s="18"/>
      <c r="D60" s="18"/>
    </row>
    <row r="61" spans="1:4" x14ac:dyDescent="0.35">
      <c r="A61" s="18"/>
      <c r="B61" s="18"/>
      <c r="C61" s="18"/>
      <c r="D61" s="18"/>
    </row>
    <row r="62" spans="1:4" x14ac:dyDescent="0.35">
      <c r="A62" s="18"/>
      <c r="B62" s="18"/>
      <c r="C62" s="18"/>
      <c r="D62" s="18"/>
    </row>
    <row r="63" spans="1:4" x14ac:dyDescent="0.35">
      <c r="A63" s="18"/>
      <c r="B63" s="18"/>
      <c r="C63" s="18"/>
      <c r="D63" s="18"/>
    </row>
    <row r="64" spans="1:4" x14ac:dyDescent="0.35">
      <c r="A64" s="18"/>
      <c r="B64" s="18"/>
      <c r="C64" s="18"/>
      <c r="D64" s="18"/>
    </row>
    <row r="65" spans="1:4" x14ac:dyDescent="0.35">
      <c r="A65" s="18"/>
      <c r="B65" s="18"/>
      <c r="C65" s="18"/>
      <c r="D65" s="18"/>
    </row>
    <row r="66" spans="1:4" x14ac:dyDescent="0.35">
      <c r="A66" s="18"/>
      <c r="B66" s="18"/>
      <c r="C66" s="18"/>
      <c r="D66" s="18"/>
    </row>
    <row r="67" spans="1:4" x14ac:dyDescent="0.35">
      <c r="A67" s="18"/>
      <c r="B67" s="18"/>
      <c r="C67" s="18"/>
      <c r="D67" s="18"/>
    </row>
    <row r="68" spans="1:4" x14ac:dyDescent="0.35">
      <c r="A68" s="18"/>
      <c r="B68" s="18"/>
      <c r="C68" s="18"/>
      <c r="D68" s="18"/>
    </row>
    <row r="69" spans="1:4" x14ac:dyDescent="0.35">
      <c r="A69" s="18"/>
      <c r="B69" s="18"/>
      <c r="C69" s="18"/>
      <c r="D69" s="18"/>
    </row>
    <row r="70" spans="1:4" x14ac:dyDescent="0.35">
      <c r="A70" s="18"/>
      <c r="B70" s="18"/>
      <c r="C70" s="18"/>
      <c r="D70" s="18"/>
    </row>
    <row r="71" spans="1:4" x14ac:dyDescent="0.35">
      <c r="A71" s="18"/>
      <c r="B71" s="18"/>
      <c r="C71" s="18"/>
      <c r="D71" s="18"/>
    </row>
    <row r="72" spans="1:4" x14ac:dyDescent="0.35">
      <c r="A72" s="18"/>
      <c r="B72" s="18"/>
      <c r="C72" s="18"/>
      <c r="D72" s="18"/>
    </row>
    <row r="73" spans="1:4" x14ac:dyDescent="0.35">
      <c r="A73" s="18"/>
      <c r="B73" s="18"/>
      <c r="C73" s="18"/>
      <c r="D73" s="18"/>
    </row>
    <row r="74" spans="1:4" x14ac:dyDescent="0.35">
      <c r="A74" s="18"/>
      <c r="B74" s="18"/>
      <c r="C74" s="18"/>
      <c r="D74" s="18"/>
    </row>
    <row r="75" spans="1:4" x14ac:dyDescent="0.35">
      <c r="A75" s="18"/>
      <c r="B75" s="18"/>
      <c r="C75" s="18"/>
      <c r="D75" s="18"/>
    </row>
    <row r="76" spans="1:4" x14ac:dyDescent="0.35">
      <c r="A76" s="18"/>
      <c r="B76" s="18"/>
      <c r="C76" s="18"/>
      <c r="D76" s="18"/>
    </row>
    <row r="77" spans="1:4" x14ac:dyDescent="0.35">
      <c r="A77" s="18"/>
      <c r="B77" s="18"/>
      <c r="C77" s="18"/>
      <c r="D77" s="18"/>
    </row>
    <row r="78" spans="1:4" x14ac:dyDescent="0.35">
      <c r="A78" s="18"/>
      <c r="B78" s="18"/>
      <c r="C78" s="18"/>
      <c r="D78" s="18"/>
    </row>
    <row r="79" spans="1:4" x14ac:dyDescent="0.35">
      <c r="A79" s="18"/>
      <c r="B79" s="18"/>
      <c r="C79" s="18"/>
      <c r="D79" s="18"/>
    </row>
    <row r="80" spans="1:4" x14ac:dyDescent="0.35">
      <c r="A80" s="18"/>
      <c r="B80" s="18"/>
      <c r="C80" s="18"/>
      <c r="D80" s="18"/>
    </row>
    <row r="81" spans="2:4" x14ac:dyDescent="0.35">
      <c r="B81" s="18"/>
      <c r="C81" s="18"/>
      <c r="D81" s="18"/>
    </row>
  </sheetData>
  <mergeCells count="34">
    <mergeCell ref="A14:D14"/>
    <mergeCell ref="A1:D1"/>
    <mergeCell ref="A3:D3"/>
    <mergeCell ref="A4:D4"/>
    <mergeCell ref="A5:D5"/>
    <mergeCell ref="A6:D6"/>
    <mergeCell ref="A7:D7"/>
    <mergeCell ref="A8:D8"/>
    <mergeCell ref="A9:D9"/>
    <mergeCell ref="A10:D10"/>
    <mergeCell ref="A12:D12"/>
    <mergeCell ref="A13:D13"/>
    <mergeCell ref="A30:D30"/>
    <mergeCell ref="A15:D15"/>
    <mergeCell ref="A16:D16"/>
    <mergeCell ref="A17:D17"/>
    <mergeCell ref="A19:D19"/>
    <mergeCell ref="A20:D20"/>
    <mergeCell ref="A21:D21"/>
    <mergeCell ref="A22:D22"/>
    <mergeCell ref="A23:D23"/>
    <mergeCell ref="A25:D25"/>
    <mergeCell ref="A27:D27"/>
    <mergeCell ref="A28:D28"/>
    <mergeCell ref="A45:D45"/>
    <mergeCell ref="A46:D46"/>
    <mergeCell ref="A47:P47"/>
    <mergeCell ref="A48:P48"/>
    <mergeCell ref="A31:D31"/>
    <mergeCell ref="A33:D33"/>
    <mergeCell ref="A34:D34"/>
    <mergeCell ref="A35:D35"/>
    <mergeCell ref="A43:D43"/>
    <mergeCell ref="A44:D4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33F99-4215-482F-AF98-6AAD2470DEC3}">
  <dimension ref="B2:S193"/>
  <sheetViews>
    <sheetView workbookViewId="0">
      <selection activeCell="G13" sqref="G13"/>
    </sheetView>
  </sheetViews>
  <sheetFormatPr defaultColWidth="9.1796875" defaultRowHeight="12.5" x14ac:dyDescent="0.25"/>
  <cols>
    <col min="1" max="1" width="9.1796875" style="31"/>
    <col min="2" max="2" width="52.7265625" style="31" customWidth="1"/>
    <col min="3" max="3" width="7.7265625" style="31" customWidth="1"/>
    <col min="4" max="4" width="52.7265625" style="31" customWidth="1"/>
    <col min="5" max="19" width="9.1796875" style="31"/>
    <col min="20" max="20" width="10.54296875" style="31" bestFit="1" customWidth="1"/>
    <col min="21" max="16384" width="9.1796875" style="31"/>
  </cols>
  <sheetData>
    <row r="2" spans="2:7" ht="14" x14ac:dyDescent="0.25">
      <c r="D2" s="32"/>
    </row>
    <row r="3" spans="2:7" ht="15" x14ac:dyDescent="0.25">
      <c r="B3" s="681" t="s">
        <v>168</v>
      </c>
      <c r="C3" s="681"/>
      <c r="D3" s="681"/>
    </row>
    <row r="4" spans="2:7" ht="15.5" x14ac:dyDescent="0.25">
      <c r="B4" s="682" t="s">
        <v>169</v>
      </c>
      <c r="C4" s="682"/>
      <c r="D4" s="682"/>
    </row>
    <row r="5" spans="2:7" ht="16" thickBot="1" x14ac:dyDescent="0.3">
      <c r="B5" s="33"/>
      <c r="C5" s="33"/>
      <c r="D5" s="33"/>
    </row>
    <row r="6" spans="2:7" ht="24" thickBot="1" x14ac:dyDescent="0.3">
      <c r="B6" s="34" t="s">
        <v>170</v>
      </c>
      <c r="C6" s="33"/>
      <c r="D6" s="34" t="s">
        <v>171</v>
      </c>
    </row>
    <row r="7" spans="2:7" ht="16" thickBot="1" x14ac:dyDescent="0.3">
      <c r="B7" s="35" t="s">
        <v>172</v>
      </c>
      <c r="C7" s="33"/>
      <c r="D7" s="35" t="s">
        <v>173</v>
      </c>
    </row>
    <row r="8" spans="2:7" ht="16" thickBot="1" x14ac:dyDescent="0.3">
      <c r="B8" s="33"/>
      <c r="C8" s="33"/>
      <c r="D8" s="33"/>
    </row>
    <row r="9" spans="2:7" ht="24" thickBot="1" x14ac:dyDescent="0.3">
      <c r="B9" s="34" t="s">
        <v>174</v>
      </c>
      <c r="C9" s="36"/>
      <c r="D9" s="34" t="s">
        <v>175</v>
      </c>
    </row>
    <row r="10" spans="2:7" ht="15.5" x14ac:dyDescent="0.25">
      <c r="B10" s="37" t="s">
        <v>176</v>
      </c>
      <c r="C10" s="38"/>
      <c r="D10" s="39" t="s">
        <v>177</v>
      </c>
    </row>
    <row r="11" spans="2:7" ht="16" thickBot="1" x14ac:dyDescent="0.3">
      <c r="B11" s="40" t="s">
        <v>178</v>
      </c>
      <c r="C11" s="38"/>
      <c r="D11" s="41" t="s">
        <v>179</v>
      </c>
    </row>
    <row r="12" spans="2:7" ht="16" thickBot="1" x14ac:dyDescent="0.3">
      <c r="B12" s="40" t="s">
        <v>180</v>
      </c>
      <c r="C12" s="38"/>
      <c r="D12" s="36"/>
    </row>
    <row r="13" spans="2:7" ht="24" thickBot="1" x14ac:dyDescent="0.3">
      <c r="B13" s="40" t="s">
        <v>181</v>
      </c>
      <c r="C13" s="38"/>
      <c r="D13" s="34" t="s">
        <v>182</v>
      </c>
      <c r="G13" s="42"/>
    </row>
    <row r="14" spans="2:7" ht="15.5" x14ac:dyDescent="0.25">
      <c r="B14" s="40" t="s">
        <v>183</v>
      </c>
      <c r="C14" s="38"/>
      <c r="D14" s="40" t="s">
        <v>184</v>
      </c>
    </row>
    <row r="15" spans="2:7" ht="16" thickBot="1" x14ac:dyDescent="0.3">
      <c r="B15" s="40" t="s">
        <v>185</v>
      </c>
      <c r="C15" s="38"/>
      <c r="D15" s="43" t="s">
        <v>186</v>
      </c>
    </row>
    <row r="16" spans="2:7" ht="16" thickBot="1" x14ac:dyDescent="0.35">
      <c r="B16" s="40" t="s">
        <v>187</v>
      </c>
      <c r="C16" s="38"/>
      <c r="D16" s="44"/>
    </row>
    <row r="17" spans="2:7" ht="24" thickBot="1" x14ac:dyDescent="0.3">
      <c r="B17" s="40" t="s">
        <v>188</v>
      </c>
      <c r="C17" s="38"/>
      <c r="D17" s="45" t="s">
        <v>189</v>
      </c>
    </row>
    <row r="18" spans="2:7" ht="16" thickBot="1" x14ac:dyDescent="0.3">
      <c r="B18" s="40" t="s">
        <v>190</v>
      </c>
      <c r="C18" s="38"/>
      <c r="D18" s="46" t="s">
        <v>191</v>
      </c>
    </row>
    <row r="19" spans="2:7" ht="15.5" x14ac:dyDescent="0.25">
      <c r="B19" s="40" t="s">
        <v>192</v>
      </c>
      <c r="C19" s="38"/>
      <c r="D19" s="47"/>
    </row>
    <row r="20" spans="2:7" ht="15" customHeight="1" thickBot="1" x14ac:dyDescent="0.3">
      <c r="B20" s="43" t="s">
        <v>193</v>
      </c>
      <c r="C20" s="38"/>
    </row>
    <row r="21" spans="2:7" ht="15" customHeight="1" thickBot="1" x14ac:dyDescent="0.3">
      <c r="C21" s="48"/>
    </row>
    <row r="22" spans="2:7" ht="30" customHeight="1" thickBot="1" x14ac:dyDescent="0.3">
      <c r="B22" s="683" t="s">
        <v>194</v>
      </c>
      <c r="C22" s="684"/>
      <c r="D22" s="685"/>
      <c r="F22" s="42"/>
    </row>
    <row r="23" spans="2:7" ht="15" customHeight="1" x14ac:dyDescent="0.25">
      <c r="B23" s="49" t="s">
        <v>195</v>
      </c>
      <c r="C23" s="50"/>
      <c r="D23" s="51" t="s">
        <v>196</v>
      </c>
    </row>
    <row r="24" spans="2:7" ht="15" customHeight="1" x14ac:dyDescent="0.25">
      <c r="B24" s="52" t="s">
        <v>197</v>
      </c>
      <c r="C24" s="47"/>
      <c r="D24" s="53" t="s">
        <v>198</v>
      </c>
      <c r="F24" s="42"/>
    </row>
    <row r="25" spans="2:7" ht="15" customHeight="1" x14ac:dyDescent="0.25">
      <c r="B25" s="52" t="s">
        <v>199</v>
      </c>
      <c r="C25" s="47"/>
      <c r="D25" s="53" t="s">
        <v>200</v>
      </c>
      <c r="F25" s="42"/>
    </row>
    <row r="26" spans="2:7" ht="15" customHeight="1" x14ac:dyDescent="0.25">
      <c r="B26" s="52" t="s">
        <v>201</v>
      </c>
      <c r="C26" s="47"/>
      <c r="D26" s="53" t="s">
        <v>202</v>
      </c>
      <c r="F26" s="42"/>
    </row>
    <row r="27" spans="2:7" ht="15" customHeight="1" x14ac:dyDescent="0.25">
      <c r="B27" s="52" t="s">
        <v>203</v>
      </c>
      <c r="C27" s="47"/>
      <c r="D27" s="53" t="s">
        <v>204</v>
      </c>
      <c r="F27" s="42"/>
      <c r="G27" s="42"/>
    </row>
    <row r="28" spans="2:7" ht="15" customHeight="1" x14ac:dyDescent="0.25">
      <c r="B28" s="52" t="s">
        <v>205</v>
      </c>
      <c r="C28" s="47"/>
      <c r="D28" s="53" t="s">
        <v>206</v>
      </c>
      <c r="F28" s="42"/>
    </row>
    <row r="29" spans="2:7" ht="15" customHeight="1" x14ac:dyDescent="0.25">
      <c r="B29" s="54" t="s">
        <v>207</v>
      </c>
      <c r="C29" s="47"/>
      <c r="D29" s="53" t="s">
        <v>208</v>
      </c>
      <c r="F29" s="42"/>
    </row>
    <row r="30" spans="2:7" ht="15" customHeight="1" x14ac:dyDescent="0.25">
      <c r="B30" s="52" t="s">
        <v>209</v>
      </c>
      <c r="C30" s="47"/>
      <c r="D30" s="53" t="s">
        <v>191</v>
      </c>
      <c r="F30" s="42"/>
    </row>
    <row r="31" spans="2:7" ht="15" customHeight="1" x14ac:dyDescent="0.25">
      <c r="B31" s="52" t="s">
        <v>210</v>
      </c>
      <c r="C31" s="47"/>
      <c r="D31" s="53" t="s">
        <v>211</v>
      </c>
      <c r="F31" s="42"/>
      <c r="G31" s="42"/>
    </row>
    <row r="32" spans="2:7" ht="15" customHeight="1" x14ac:dyDescent="0.25">
      <c r="B32" s="52" t="s">
        <v>176</v>
      </c>
      <c r="C32" s="47"/>
      <c r="D32" s="53" t="s">
        <v>212</v>
      </c>
      <c r="F32" s="55"/>
    </row>
    <row r="33" spans="2:19" ht="15" customHeight="1" x14ac:dyDescent="0.25">
      <c r="B33" s="52" t="s">
        <v>213</v>
      </c>
      <c r="C33" s="47"/>
      <c r="D33" s="53" t="s">
        <v>214</v>
      </c>
      <c r="F33" s="42"/>
    </row>
    <row r="34" spans="2:19" ht="15" customHeight="1" x14ac:dyDescent="0.25">
      <c r="B34" s="52" t="s">
        <v>215</v>
      </c>
      <c r="C34" s="47"/>
      <c r="D34" s="56" t="s">
        <v>216</v>
      </c>
      <c r="F34" s="42"/>
    </row>
    <row r="35" spans="2:19" ht="15" customHeight="1" x14ac:dyDescent="0.25">
      <c r="B35" s="52" t="s">
        <v>217</v>
      </c>
      <c r="C35" s="47"/>
      <c r="D35" s="53" t="s">
        <v>218</v>
      </c>
      <c r="F35" s="42"/>
    </row>
    <row r="36" spans="2:19" ht="15" customHeight="1" x14ac:dyDescent="0.25">
      <c r="B36" s="52" t="s">
        <v>219</v>
      </c>
      <c r="C36" s="47"/>
      <c r="D36" s="53" t="s">
        <v>220</v>
      </c>
      <c r="F36" s="42"/>
      <c r="G36" s="57"/>
    </row>
    <row r="37" spans="2:19" ht="15" customHeight="1" x14ac:dyDescent="0.25">
      <c r="B37" s="52" t="s">
        <v>221</v>
      </c>
      <c r="C37" s="47"/>
      <c r="D37" s="53" t="s">
        <v>222</v>
      </c>
      <c r="F37" s="42"/>
    </row>
    <row r="38" spans="2:19" ht="15" customHeight="1" x14ac:dyDescent="0.25">
      <c r="B38" s="52" t="s">
        <v>223</v>
      </c>
      <c r="C38" s="47"/>
      <c r="D38" s="53" t="s">
        <v>224</v>
      </c>
      <c r="F38" s="55"/>
    </row>
    <row r="39" spans="2:19" ht="15" customHeight="1" x14ac:dyDescent="0.25">
      <c r="B39" s="52" t="s">
        <v>225</v>
      </c>
      <c r="C39" s="47"/>
      <c r="D39" s="53" t="s">
        <v>226</v>
      </c>
      <c r="E39" s="55"/>
      <c r="F39" s="55"/>
    </row>
    <row r="40" spans="2:19" ht="15" customHeight="1" x14ac:dyDescent="0.25">
      <c r="B40" s="52" t="s">
        <v>227</v>
      </c>
      <c r="C40" s="47"/>
      <c r="D40" s="53" t="s">
        <v>228</v>
      </c>
      <c r="F40" s="55"/>
      <c r="G40" s="42"/>
      <c r="I40" s="42"/>
    </row>
    <row r="41" spans="2:19" ht="15" customHeight="1" x14ac:dyDescent="0.25">
      <c r="B41" s="52" t="s">
        <v>229</v>
      </c>
      <c r="C41" s="47"/>
      <c r="D41" s="53"/>
      <c r="F41" s="55"/>
      <c r="G41" s="42"/>
      <c r="I41" s="42"/>
    </row>
    <row r="42" spans="2:19" ht="15" customHeight="1" x14ac:dyDescent="0.25">
      <c r="B42" s="52" t="s">
        <v>230</v>
      </c>
      <c r="C42" s="47"/>
      <c r="D42" s="53"/>
      <c r="F42" s="55"/>
      <c r="I42" s="42"/>
    </row>
    <row r="43" spans="2:19" ht="15" customHeight="1" x14ac:dyDescent="0.25">
      <c r="B43" s="52" t="s">
        <v>231</v>
      </c>
      <c r="C43" s="47"/>
      <c r="D43" s="53"/>
      <c r="F43" s="55"/>
      <c r="G43" s="42"/>
      <c r="I43" s="42"/>
    </row>
    <row r="44" spans="2:19" s="42" customFormat="1" ht="15" customHeight="1" thickBot="1" x14ac:dyDescent="0.3">
      <c r="B44" s="43" t="s">
        <v>183</v>
      </c>
      <c r="C44" s="43"/>
      <c r="D44" s="43"/>
      <c r="J44" s="31"/>
      <c r="K44" s="31"/>
      <c r="L44" s="31"/>
      <c r="M44" s="31"/>
      <c r="N44" s="31"/>
      <c r="O44" s="31"/>
      <c r="P44" s="31"/>
      <c r="Q44" s="31"/>
      <c r="R44" s="31"/>
      <c r="S44" s="31"/>
    </row>
    <row r="45" spans="2:19" s="42" customFormat="1" ht="15" customHeight="1" thickBot="1" x14ac:dyDescent="0.35">
      <c r="B45" s="58"/>
      <c r="C45" s="47"/>
      <c r="D45" s="47"/>
      <c r="J45" s="31"/>
      <c r="K45" s="31"/>
      <c r="L45" s="31"/>
      <c r="M45" s="31"/>
      <c r="N45" s="31"/>
      <c r="O45" s="31"/>
      <c r="P45" s="31"/>
      <c r="Q45" s="31"/>
      <c r="R45" s="31"/>
      <c r="S45" s="31"/>
    </row>
    <row r="46" spans="2:19" s="42" customFormat="1" ht="30" customHeight="1" thickBot="1" x14ac:dyDescent="0.3">
      <c r="B46" s="683" t="s">
        <v>232</v>
      </c>
      <c r="C46" s="684"/>
      <c r="D46" s="685"/>
      <c r="J46" s="31"/>
      <c r="K46" s="31"/>
      <c r="L46" s="31"/>
      <c r="M46" s="31"/>
      <c r="N46" s="31"/>
      <c r="O46" s="31"/>
      <c r="P46" s="31"/>
      <c r="Q46" s="31"/>
      <c r="R46" s="31"/>
      <c r="S46" s="31"/>
    </row>
    <row r="47" spans="2:19" s="42" customFormat="1" ht="15" customHeight="1" x14ac:dyDescent="0.3">
      <c r="B47" s="54" t="s">
        <v>233</v>
      </c>
      <c r="C47" s="47"/>
      <c r="D47" s="59" t="s">
        <v>234</v>
      </c>
      <c r="E47" s="47"/>
      <c r="J47" s="31"/>
      <c r="K47" s="31"/>
      <c r="L47" s="31"/>
      <c r="M47" s="31"/>
      <c r="N47" s="31"/>
      <c r="O47" s="31"/>
      <c r="P47" s="31"/>
      <c r="Q47" s="31"/>
      <c r="R47" s="31"/>
      <c r="S47" s="31"/>
    </row>
    <row r="48" spans="2:19" s="42" customFormat="1" ht="15" customHeight="1" x14ac:dyDescent="0.3">
      <c r="B48" s="54" t="s">
        <v>235</v>
      </c>
      <c r="C48" s="47"/>
      <c r="D48" s="59" t="s">
        <v>236</v>
      </c>
      <c r="E48" s="47"/>
      <c r="J48" s="31"/>
      <c r="K48" s="31"/>
      <c r="L48" s="31"/>
      <c r="M48" s="31"/>
      <c r="N48" s="31"/>
      <c r="O48" s="31"/>
      <c r="P48" s="31"/>
      <c r="Q48" s="31"/>
      <c r="R48" s="31"/>
      <c r="S48" s="31"/>
    </row>
    <row r="49" spans="2:19" s="42" customFormat="1" ht="15" customHeight="1" x14ac:dyDescent="0.25">
      <c r="B49" s="52" t="s">
        <v>237</v>
      </c>
      <c r="C49" s="47"/>
      <c r="D49" s="53" t="s">
        <v>238</v>
      </c>
      <c r="E49" s="47"/>
      <c r="J49" s="31"/>
      <c r="K49" s="31"/>
      <c r="L49" s="31"/>
      <c r="M49" s="31"/>
      <c r="N49" s="31"/>
      <c r="O49" s="31"/>
      <c r="P49" s="31"/>
      <c r="Q49" s="31"/>
      <c r="R49" s="31"/>
      <c r="S49" s="31"/>
    </row>
    <row r="50" spans="2:19" s="42" customFormat="1" ht="15" customHeight="1" x14ac:dyDescent="0.25">
      <c r="B50" s="52" t="s">
        <v>239</v>
      </c>
      <c r="C50" s="47"/>
      <c r="D50" s="53" t="s">
        <v>240</v>
      </c>
      <c r="E50" s="47"/>
      <c r="J50" s="31"/>
      <c r="K50" s="31"/>
      <c r="L50" s="31"/>
      <c r="M50" s="31"/>
      <c r="N50" s="31"/>
      <c r="O50" s="31"/>
      <c r="P50" s="31"/>
      <c r="Q50" s="31"/>
      <c r="R50" s="31"/>
      <c r="S50" s="31"/>
    </row>
    <row r="51" spans="2:19" s="42" customFormat="1" ht="15" customHeight="1" x14ac:dyDescent="0.25">
      <c r="B51" s="60" t="s">
        <v>241</v>
      </c>
      <c r="C51" s="47"/>
      <c r="D51" s="61" t="s">
        <v>242</v>
      </c>
      <c r="E51" s="47"/>
      <c r="J51" s="31"/>
      <c r="K51" s="31"/>
      <c r="L51" s="31"/>
      <c r="M51" s="31"/>
      <c r="N51" s="31"/>
      <c r="O51" s="31"/>
      <c r="P51" s="31"/>
      <c r="Q51" s="31"/>
      <c r="R51" s="31"/>
      <c r="S51" s="31"/>
    </row>
    <row r="52" spans="2:19" s="42" customFormat="1" ht="15" customHeight="1" x14ac:dyDescent="0.25">
      <c r="B52" s="52" t="s">
        <v>243</v>
      </c>
      <c r="C52" s="47"/>
      <c r="D52" s="56" t="s">
        <v>244</v>
      </c>
      <c r="E52" s="47"/>
      <c r="J52" s="31"/>
      <c r="K52" s="31"/>
      <c r="L52" s="31"/>
      <c r="M52" s="31"/>
      <c r="N52" s="31"/>
      <c r="O52" s="31"/>
      <c r="P52" s="31"/>
      <c r="Q52" s="31"/>
      <c r="R52" s="31"/>
      <c r="S52" s="31"/>
    </row>
    <row r="53" spans="2:19" s="42" customFormat="1" ht="15" customHeight="1" x14ac:dyDescent="0.25">
      <c r="B53" s="52" t="s">
        <v>245</v>
      </c>
      <c r="C53" s="47"/>
      <c r="D53" s="56" t="s">
        <v>246</v>
      </c>
      <c r="E53" s="47"/>
      <c r="J53" s="31"/>
      <c r="K53" s="31"/>
      <c r="L53" s="31"/>
      <c r="M53" s="31"/>
      <c r="N53" s="31"/>
      <c r="O53" s="31"/>
      <c r="P53" s="31"/>
      <c r="Q53" s="31"/>
      <c r="R53" s="31"/>
      <c r="S53" s="31"/>
    </row>
    <row r="54" spans="2:19" s="42" customFormat="1" ht="15" customHeight="1" x14ac:dyDescent="0.25">
      <c r="B54" s="62" t="s">
        <v>247</v>
      </c>
      <c r="C54" s="47"/>
      <c r="D54" s="53" t="s">
        <v>248</v>
      </c>
      <c r="E54" s="47"/>
      <c r="J54" s="31"/>
      <c r="K54" s="31"/>
      <c r="L54" s="31"/>
      <c r="M54" s="31"/>
      <c r="N54" s="31"/>
      <c r="O54" s="31"/>
      <c r="P54" s="31"/>
      <c r="Q54" s="31"/>
      <c r="R54" s="31"/>
      <c r="S54" s="31"/>
    </row>
    <row r="55" spans="2:19" s="42" customFormat="1" ht="15" customHeight="1" x14ac:dyDescent="0.25">
      <c r="B55" s="52" t="s">
        <v>249</v>
      </c>
      <c r="C55" s="47"/>
      <c r="D55" s="53" t="s">
        <v>250</v>
      </c>
      <c r="E55" s="47"/>
      <c r="J55" s="31"/>
      <c r="K55" s="31"/>
      <c r="L55" s="31"/>
      <c r="M55" s="31"/>
      <c r="N55" s="31"/>
      <c r="O55" s="31"/>
      <c r="P55" s="31"/>
      <c r="Q55" s="31"/>
      <c r="R55" s="31"/>
      <c r="S55" s="31"/>
    </row>
    <row r="56" spans="2:19" s="42" customFormat="1" ht="15" customHeight="1" x14ac:dyDescent="0.25">
      <c r="B56" s="52" t="s">
        <v>251</v>
      </c>
      <c r="C56" s="47"/>
      <c r="D56" s="53" t="s">
        <v>252</v>
      </c>
      <c r="E56" s="47"/>
      <c r="J56" s="31"/>
      <c r="K56" s="31"/>
      <c r="L56" s="31"/>
      <c r="M56" s="31"/>
      <c r="N56" s="31"/>
      <c r="O56" s="31"/>
      <c r="P56" s="31"/>
      <c r="Q56" s="31"/>
      <c r="R56" s="31"/>
      <c r="S56" s="31"/>
    </row>
    <row r="57" spans="2:19" s="42" customFormat="1" ht="15" customHeight="1" x14ac:dyDescent="0.25">
      <c r="B57" s="54" t="s">
        <v>253</v>
      </c>
      <c r="C57" s="47"/>
      <c r="D57" s="53" t="s">
        <v>254</v>
      </c>
      <c r="E57" s="47"/>
      <c r="J57" s="31"/>
      <c r="K57" s="31"/>
      <c r="L57" s="31"/>
      <c r="M57" s="31"/>
      <c r="N57" s="31"/>
      <c r="O57" s="31"/>
      <c r="P57" s="31"/>
      <c r="Q57" s="31"/>
      <c r="R57" s="31"/>
      <c r="S57" s="31"/>
    </row>
    <row r="58" spans="2:19" s="42" customFormat="1" ht="14" x14ac:dyDescent="0.25">
      <c r="B58" s="52" t="s">
        <v>255</v>
      </c>
      <c r="C58" s="47"/>
      <c r="D58" s="53" t="s">
        <v>256</v>
      </c>
      <c r="E58" s="47"/>
      <c r="J58" s="31"/>
      <c r="K58" s="31"/>
      <c r="L58" s="31"/>
      <c r="M58" s="31"/>
      <c r="N58" s="31"/>
      <c r="O58" s="31"/>
      <c r="P58" s="31"/>
      <c r="Q58" s="31"/>
      <c r="R58" s="31"/>
      <c r="S58" s="31"/>
    </row>
    <row r="59" spans="2:19" s="42" customFormat="1" ht="14" x14ac:dyDescent="0.3">
      <c r="B59" s="63" t="s">
        <v>257</v>
      </c>
      <c r="C59" s="47"/>
      <c r="D59" s="53" t="s">
        <v>258</v>
      </c>
      <c r="E59" s="47"/>
      <c r="J59" s="31"/>
      <c r="K59" s="31"/>
      <c r="L59" s="31"/>
      <c r="M59" s="31"/>
      <c r="N59" s="31"/>
      <c r="O59" s="31"/>
      <c r="P59" s="31"/>
      <c r="Q59" s="31"/>
      <c r="R59" s="31"/>
      <c r="S59" s="31"/>
    </row>
    <row r="60" spans="2:19" s="42" customFormat="1" ht="14" x14ac:dyDescent="0.3">
      <c r="B60" s="63" t="s">
        <v>259</v>
      </c>
      <c r="C60" s="47"/>
      <c r="D60" s="53" t="s">
        <v>260</v>
      </c>
      <c r="E60" s="47"/>
      <c r="J60" s="31"/>
      <c r="K60" s="31"/>
      <c r="L60" s="31"/>
      <c r="M60" s="31"/>
      <c r="N60" s="31"/>
      <c r="O60" s="31"/>
      <c r="P60" s="31"/>
      <c r="Q60" s="31"/>
      <c r="R60" s="31"/>
      <c r="S60" s="31"/>
    </row>
    <row r="61" spans="2:19" s="42" customFormat="1" ht="14" x14ac:dyDescent="0.3">
      <c r="B61" s="63" t="s">
        <v>261</v>
      </c>
      <c r="C61" s="47"/>
      <c r="D61" s="53" t="s">
        <v>262</v>
      </c>
      <c r="E61" s="47"/>
      <c r="J61" s="31"/>
      <c r="K61" s="31"/>
      <c r="L61" s="31"/>
      <c r="M61" s="31"/>
      <c r="N61" s="31"/>
      <c r="O61" s="31"/>
      <c r="P61" s="31"/>
      <c r="Q61" s="31"/>
      <c r="R61" s="31"/>
      <c r="S61" s="31"/>
    </row>
    <row r="62" spans="2:19" s="42" customFormat="1" ht="14" x14ac:dyDescent="0.3">
      <c r="B62" s="63" t="s">
        <v>263</v>
      </c>
      <c r="C62" s="47"/>
      <c r="D62" s="53" t="s">
        <v>264</v>
      </c>
      <c r="E62" s="47"/>
      <c r="J62" s="31"/>
      <c r="K62" s="31"/>
      <c r="L62" s="31"/>
      <c r="M62" s="31"/>
      <c r="N62" s="31"/>
      <c r="O62" s="31"/>
      <c r="P62" s="31"/>
      <c r="Q62" s="31"/>
      <c r="R62" s="31"/>
      <c r="S62" s="31"/>
    </row>
    <row r="63" spans="2:19" s="42" customFormat="1" ht="14" x14ac:dyDescent="0.3">
      <c r="B63" s="63" t="s">
        <v>265</v>
      </c>
      <c r="C63" s="47"/>
      <c r="D63" s="53" t="s">
        <v>266</v>
      </c>
      <c r="E63" s="47"/>
      <c r="J63" s="31"/>
      <c r="K63" s="31"/>
      <c r="L63" s="31"/>
      <c r="M63" s="31"/>
      <c r="N63" s="31"/>
      <c r="O63" s="31"/>
      <c r="P63" s="31"/>
      <c r="Q63" s="31"/>
      <c r="R63" s="31"/>
      <c r="S63" s="31"/>
    </row>
    <row r="64" spans="2:19" s="42" customFormat="1" ht="14" x14ac:dyDescent="0.3">
      <c r="B64" s="63" t="s">
        <v>267</v>
      </c>
      <c r="C64" s="47"/>
      <c r="D64" s="53" t="s">
        <v>268</v>
      </c>
      <c r="E64" s="47"/>
      <c r="J64" s="31"/>
      <c r="K64" s="31"/>
      <c r="L64" s="31"/>
      <c r="M64" s="31"/>
      <c r="N64" s="31"/>
      <c r="O64" s="31"/>
      <c r="P64" s="31"/>
      <c r="Q64" s="31"/>
      <c r="R64" s="31"/>
      <c r="S64" s="31"/>
    </row>
    <row r="65" spans="2:19" s="42" customFormat="1" ht="14" x14ac:dyDescent="0.3">
      <c r="B65" s="63" t="s">
        <v>269</v>
      </c>
      <c r="C65" s="47"/>
      <c r="D65" s="53" t="s">
        <v>270</v>
      </c>
      <c r="E65" s="47"/>
      <c r="J65" s="31"/>
      <c r="K65" s="31"/>
      <c r="L65" s="31"/>
      <c r="M65" s="31"/>
      <c r="N65" s="31"/>
      <c r="O65" s="31"/>
      <c r="P65" s="31"/>
      <c r="Q65" s="31"/>
      <c r="R65" s="31"/>
      <c r="S65" s="31"/>
    </row>
    <row r="66" spans="2:19" s="42" customFormat="1" ht="14" x14ac:dyDescent="0.3">
      <c r="B66" s="63" t="s">
        <v>271</v>
      </c>
      <c r="C66" s="47"/>
      <c r="D66" s="53" t="s">
        <v>272</v>
      </c>
      <c r="E66" s="47"/>
      <c r="J66" s="31"/>
      <c r="K66" s="31"/>
      <c r="L66" s="31"/>
      <c r="M66" s="31"/>
      <c r="N66" s="31"/>
      <c r="O66" s="31"/>
      <c r="P66" s="31"/>
      <c r="Q66" s="31"/>
      <c r="R66" s="31"/>
      <c r="S66" s="31"/>
    </row>
    <row r="67" spans="2:19" s="42" customFormat="1" ht="14" x14ac:dyDescent="0.3">
      <c r="B67" s="63" t="s">
        <v>273</v>
      </c>
      <c r="C67" s="47"/>
      <c r="D67" s="53" t="s">
        <v>274</v>
      </c>
      <c r="E67" s="47"/>
      <c r="J67" s="31"/>
      <c r="K67" s="31"/>
      <c r="L67" s="31"/>
      <c r="M67" s="31"/>
      <c r="N67" s="31"/>
      <c r="O67" s="31"/>
      <c r="P67" s="31"/>
      <c r="Q67" s="31"/>
      <c r="R67" s="31"/>
      <c r="S67" s="31"/>
    </row>
    <row r="68" spans="2:19" s="42" customFormat="1" ht="14" x14ac:dyDescent="0.3">
      <c r="B68" s="63" t="s">
        <v>275</v>
      </c>
      <c r="C68" s="47"/>
      <c r="D68" s="53" t="s">
        <v>276</v>
      </c>
      <c r="E68" s="47"/>
      <c r="J68" s="31"/>
      <c r="K68" s="31"/>
      <c r="L68" s="31"/>
      <c r="M68" s="31"/>
      <c r="N68" s="31"/>
      <c r="O68" s="31"/>
      <c r="P68" s="31"/>
      <c r="Q68" s="31"/>
      <c r="R68" s="31"/>
      <c r="S68" s="31"/>
    </row>
    <row r="69" spans="2:19" s="42" customFormat="1" ht="14" x14ac:dyDescent="0.25">
      <c r="B69" s="60" t="s">
        <v>277</v>
      </c>
      <c r="C69" s="47"/>
      <c r="D69" s="56" t="s">
        <v>278</v>
      </c>
      <c r="E69" s="47"/>
      <c r="J69" s="31"/>
      <c r="K69" s="31"/>
      <c r="L69" s="31"/>
      <c r="M69" s="31"/>
      <c r="N69" s="31"/>
      <c r="O69" s="31"/>
      <c r="P69" s="31"/>
      <c r="Q69" s="31"/>
      <c r="R69" s="31"/>
      <c r="S69" s="31"/>
    </row>
    <row r="70" spans="2:19" s="42" customFormat="1" ht="14" x14ac:dyDescent="0.25">
      <c r="B70" s="54" t="s">
        <v>279</v>
      </c>
      <c r="C70" s="47"/>
      <c r="D70" s="53" t="s">
        <v>280</v>
      </c>
      <c r="E70" s="47"/>
      <c r="J70" s="31"/>
      <c r="K70" s="31"/>
      <c r="L70" s="31"/>
      <c r="M70" s="31"/>
      <c r="N70" s="31"/>
      <c r="O70" s="31"/>
      <c r="P70" s="31"/>
      <c r="Q70" s="31"/>
      <c r="R70" s="31"/>
      <c r="S70" s="31"/>
    </row>
    <row r="71" spans="2:19" s="42" customFormat="1" ht="14" x14ac:dyDescent="0.25">
      <c r="B71" s="54" t="s">
        <v>281</v>
      </c>
      <c r="C71" s="47"/>
      <c r="D71" s="53" t="s">
        <v>282</v>
      </c>
      <c r="E71" s="47"/>
      <c r="J71" s="31"/>
      <c r="K71" s="31"/>
      <c r="L71" s="31"/>
      <c r="M71" s="31"/>
      <c r="N71" s="31"/>
      <c r="O71" s="31"/>
      <c r="P71" s="31"/>
      <c r="Q71" s="31"/>
      <c r="R71" s="31"/>
      <c r="S71" s="31"/>
    </row>
    <row r="72" spans="2:19" s="42" customFormat="1" ht="14" x14ac:dyDescent="0.25">
      <c r="B72" s="54" t="s">
        <v>283</v>
      </c>
      <c r="C72" s="47"/>
      <c r="D72" s="53" t="s">
        <v>284</v>
      </c>
      <c r="E72" s="47"/>
      <c r="J72" s="31"/>
      <c r="K72" s="31"/>
      <c r="L72" s="31"/>
      <c r="M72" s="31"/>
      <c r="N72" s="31"/>
      <c r="O72" s="31"/>
      <c r="P72" s="31"/>
      <c r="Q72" s="31"/>
      <c r="R72" s="31"/>
      <c r="S72" s="31"/>
    </row>
    <row r="73" spans="2:19" s="42" customFormat="1" ht="14" x14ac:dyDescent="0.25">
      <c r="B73" s="54" t="s">
        <v>285</v>
      </c>
      <c r="C73" s="47"/>
      <c r="D73" s="56" t="s">
        <v>286</v>
      </c>
      <c r="E73" s="47"/>
      <c r="J73" s="31"/>
      <c r="K73" s="31"/>
      <c r="L73" s="31"/>
      <c r="M73" s="31"/>
      <c r="N73" s="31"/>
      <c r="O73" s="31"/>
      <c r="P73" s="31"/>
      <c r="Q73" s="31"/>
      <c r="R73" s="31"/>
      <c r="S73" s="31"/>
    </row>
    <row r="74" spans="2:19" s="42" customFormat="1" ht="14" x14ac:dyDescent="0.25">
      <c r="B74" s="54" t="s">
        <v>287</v>
      </c>
      <c r="C74" s="47"/>
      <c r="D74" s="56" t="s">
        <v>288</v>
      </c>
      <c r="E74" s="47"/>
      <c r="J74" s="31"/>
      <c r="K74" s="31"/>
      <c r="L74" s="31"/>
      <c r="M74" s="31"/>
      <c r="N74" s="31"/>
      <c r="O74" s="31"/>
      <c r="P74" s="31"/>
      <c r="Q74" s="31"/>
      <c r="R74" s="31"/>
      <c r="S74" s="31"/>
    </row>
    <row r="75" spans="2:19" s="42" customFormat="1" ht="14" x14ac:dyDescent="0.3">
      <c r="B75" s="63" t="s">
        <v>289</v>
      </c>
      <c r="C75" s="47"/>
      <c r="D75" s="56" t="s">
        <v>290</v>
      </c>
      <c r="E75" s="47"/>
      <c r="J75" s="31"/>
      <c r="K75" s="31"/>
      <c r="L75" s="31"/>
      <c r="M75" s="31"/>
      <c r="N75" s="31"/>
      <c r="O75" s="31"/>
      <c r="P75" s="31"/>
      <c r="Q75" s="31"/>
      <c r="R75" s="31"/>
      <c r="S75" s="31"/>
    </row>
    <row r="76" spans="2:19" s="42" customFormat="1" ht="14" x14ac:dyDescent="0.25">
      <c r="B76" s="54" t="s">
        <v>291</v>
      </c>
      <c r="C76" s="47"/>
      <c r="D76" s="56" t="s">
        <v>292</v>
      </c>
      <c r="E76" s="47"/>
      <c r="J76" s="31"/>
      <c r="K76" s="31"/>
      <c r="L76" s="31"/>
      <c r="M76" s="31"/>
      <c r="N76" s="31"/>
      <c r="O76" s="31"/>
      <c r="P76" s="31"/>
      <c r="Q76" s="31"/>
      <c r="R76" s="31"/>
      <c r="S76" s="31"/>
    </row>
    <row r="77" spans="2:19" s="42" customFormat="1" ht="14" x14ac:dyDescent="0.3">
      <c r="B77" s="63" t="s">
        <v>293</v>
      </c>
      <c r="C77" s="47"/>
      <c r="D77" s="53" t="s">
        <v>294</v>
      </c>
      <c r="E77" s="47"/>
      <c r="J77" s="31"/>
      <c r="K77" s="31"/>
      <c r="L77" s="31"/>
      <c r="M77" s="31"/>
      <c r="N77" s="31"/>
      <c r="O77" s="31"/>
      <c r="P77" s="31"/>
      <c r="Q77" s="31"/>
      <c r="R77" s="31"/>
      <c r="S77" s="31"/>
    </row>
    <row r="78" spans="2:19" s="42" customFormat="1" ht="14" x14ac:dyDescent="0.3">
      <c r="B78" s="63" t="s">
        <v>295</v>
      </c>
      <c r="C78" s="47"/>
      <c r="D78" s="53" t="s">
        <v>296</v>
      </c>
      <c r="E78" s="47"/>
      <c r="J78" s="31"/>
      <c r="K78" s="31"/>
      <c r="L78" s="31"/>
      <c r="M78" s="31"/>
      <c r="N78" s="31"/>
      <c r="O78" s="31"/>
      <c r="P78" s="31"/>
      <c r="Q78" s="31"/>
      <c r="R78" s="31"/>
      <c r="S78" s="31"/>
    </row>
    <row r="79" spans="2:19" s="42" customFormat="1" ht="14" x14ac:dyDescent="0.3">
      <c r="B79" s="63" t="s">
        <v>297</v>
      </c>
      <c r="C79" s="47"/>
      <c r="D79" s="53" t="s">
        <v>298</v>
      </c>
      <c r="E79" s="47"/>
      <c r="J79" s="31"/>
      <c r="K79" s="31"/>
      <c r="L79" s="31"/>
      <c r="M79" s="31"/>
      <c r="N79" s="31"/>
      <c r="O79" s="31"/>
      <c r="P79" s="31"/>
      <c r="Q79" s="31"/>
      <c r="R79" s="31"/>
      <c r="S79" s="31"/>
    </row>
    <row r="80" spans="2:19" s="42" customFormat="1" ht="14" x14ac:dyDescent="0.3">
      <c r="B80" s="63" t="s">
        <v>299</v>
      </c>
      <c r="C80" s="47"/>
      <c r="D80" s="53" t="s">
        <v>300</v>
      </c>
      <c r="E80" s="47"/>
      <c r="J80" s="31"/>
      <c r="K80" s="31"/>
      <c r="L80" s="31"/>
      <c r="M80" s="31"/>
      <c r="N80" s="31"/>
      <c r="O80" s="31"/>
      <c r="P80" s="31"/>
      <c r="Q80" s="31"/>
      <c r="R80" s="31"/>
      <c r="S80" s="31"/>
    </row>
    <row r="81" spans="2:19" s="42" customFormat="1" ht="14" x14ac:dyDescent="0.25">
      <c r="B81" s="54" t="s">
        <v>301</v>
      </c>
      <c r="C81" s="47"/>
      <c r="D81" s="56" t="s">
        <v>302</v>
      </c>
      <c r="E81" s="47"/>
      <c r="J81" s="31"/>
      <c r="K81" s="31"/>
      <c r="L81" s="31"/>
      <c r="M81" s="31"/>
      <c r="N81" s="31"/>
      <c r="O81" s="31"/>
      <c r="P81" s="31"/>
      <c r="Q81" s="31"/>
      <c r="R81" s="31"/>
      <c r="S81" s="31"/>
    </row>
    <row r="82" spans="2:19" s="42" customFormat="1" ht="14" x14ac:dyDescent="0.25">
      <c r="B82" s="54" t="s">
        <v>303</v>
      </c>
      <c r="C82" s="47"/>
      <c r="D82" s="56" t="s">
        <v>304</v>
      </c>
      <c r="E82" s="47"/>
      <c r="J82" s="31"/>
      <c r="K82" s="31"/>
      <c r="L82" s="31"/>
      <c r="M82" s="31"/>
      <c r="N82" s="31"/>
      <c r="O82" s="31"/>
      <c r="P82" s="31"/>
      <c r="Q82" s="31"/>
      <c r="R82" s="31"/>
      <c r="S82" s="31"/>
    </row>
    <row r="83" spans="2:19" s="42" customFormat="1" ht="14" x14ac:dyDescent="0.25">
      <c r="B83" s="54" t="s">
        <v>305</v>
      </c>
      <c r="C83" s="47"/>
      <c r="D83" s="56" t="s">
        <v>306</v>
      </c>
      <c r="E83" s="47"/>
      <c r="J83" s="31"/>
      <c r="K83" s="31"/>
      <c r="L83" s="31"/>
      <c r="M83" s="31"/>
      <c r="N83" s="31"/>
      <c r="O83" s="31"/>
      <c r="P83" s="31"/>
      <c r="Q83" s="31"/>
      <c r="R83" s="31"/>
      <c r="S83" s="31"/>
    </row>
    <row r="84" spans="2:19" s="42" customFormat="1" ht="14" x14ac:dyDescent="0.25">
      <c r="B84" s="54" t="s">
        <v>307</v>
      </c>
      <c r="C84" s="47"/>
      <c r="D84" s="56" t="s">
        <v>308</v>
      </c>
      <c r="E84" s="47"/>
      <c r="J84" s="31"/>
      <c r="K84" s="31"/>
      <c r="L84" s="31"/>
      <c r="M84" s="31"/>
      <c r="N84" s="31"/>
      <c r="O84" s="31"/>
      <c r="P84" s="31"/>
      <c r="Q84" s="31"/>
      <c r="R84" s="31"/>
      <c r="S84" s="31"/>
    </row>
    <row r="85" spans="2:19" s="42" customFormat="1" ht="14" x14ac:dyDescent="0.25">
      <c r="B85" s="54" t="s">
        <v>309</v>
      </c>
      <c r="C85" s="47"/>
      <c r="D85" s="56" t="s">
        <v>310</v>
      </c>
      <c r="E85" s="47"/>
      <c r="J85" s="31"/>
      <c r="K85" s="31"/>
      <c r="L85" s="31"/>
      <c r="M85" s="31"/>
      <c r="N85" s="31"/>
      <c r="O85" s="31"/>
      <c r="P85" s="31"/>
      <c r="Q85" s="31"/>
      <c r="R85" s="31"/>
      <c r="S85" s="31"/>
    </row>
    <row r="86" spans="2:19" s="42" customFormat="1" ht="14" x14ac:dyDescent="0.25">
      <c r="B86" s="54" t="s">
        <v>311</v>
      </c>
      <c r="C86" s="47"/>
      <c r="D86" s="56" t="s">
        <v>312</v>
      </c>
      <c r="E86" s="47"/>
      <c r="J86" s="31"/>
      <c r="K86" s="31"/>
      <c r="L86" s="31"/>
      <c r="M86" s="31"/>
      <c r="N86" s="31"/>
      <c r="O86" s="31"/>
      <c r="P86" s="31"/>
      <c r="Q86" s="31"/>
      <c r="R86" s="31"/>
      <c r="S86" s="31"/>
    </row>
    <row r="87" spans="2:19" s="42" customFormat="1" ht="14" x14ac:dyDescent="0.3">
      <c r="B87" s="63" t="s">
        <v>313</v>
      </c>
      <c r="C87" s="47"/>
      <c r="D87" s="59" t="s">
        <v>314</v>
      </c>
      <c r="E87" s="47"/>
      <c r="J87" s="31"/>
      <c r="K87" s="31"/>
      <c r="L87" s="31"/>
      <c r="M87" s="31"/>
      <c r="N87" s="31"/>
      <c r="O87" s="31"/>
      <c r="P87" s="31"/>
      <c r="Q87" s="31"/>
      <c r="R87" s="31"/>
      <c r="S87" s="31"/>
    </row>
    <row r="88" spans="2:19" s="42" customFormat="1" ht="14" x14ac:dyDescent="0.25">
      <c r="B88" s="64" t="s">
        <v>315</v>
      </c>
      <c r="C88" s="47"/>
      <c r="D88" s="65" t="s">
        <v>316</v>
      </c>
      <c r="E88" s="47"/>
      <c r="J88" s="31"/>
      <c r="K88" s="31"/>
      <c r="L88" s="31"/>
      <c r="M88" s="31"/>
      <c r="N88" s="31"/>
      <c r="O88" s="31"/>
      <c r="P88" s="31"/>
      <c r="Q88" s="31"/>
      <c r="R88" s="31"/>
      <c r="S88" s="31"/>
    </row>
    <row r="89" spans="2:19" s="42" customFormat="1" ht="14" x14ac:dyDescent="0.25">
      <c r="B89" s="64" t="s">
        <v>317</v>
      </c>
      <c r="C89" s="47"/>
      <c r="D89" s="65" t="s">
        <v>318</v>
      </c>
      <c r="E89" s="47"/>
      <c r="J89" s="31"/>
      <c r="K89" s="31"/>
      <c r="L89" s="31"/>
      <c r="M89" s="31"/>
      <c r="N89" s="31"/>
      <c r="O89" s="31"/>
      <c r="P89" s="31"/>
      <c r="Q89" s="31"/>
      <c r="R89" s="31"/>
      <c r="S89" s="31"/>
    </row>
    <row r="90" spans="2:19" s="42" customFormat="1" ht="14.5" thickBot="1" x14ac:dyDescent="0.3">
      <c r="B90" s="66" t="s">
        <v>319</v>
      </c>
      <c r="C90" s="67"/>
      <c r="D90" s="68" t="s">
        <v>320</v>
      </c>
      <c r="E90" s="47"/>
    </row>
    <row r="91" spans="2:19" s="42" customFormat="1" ht="14" x14ac:dyDescent="0.25">
      <c r="C91" s="47"/>
      <c r="D91" s="47"/>
      <c r="E91" s="55"/>
    </row>
    <row r="92" spans="2:19" s="42" customFormat="1" ht="14" x14ac:dyDescent="0.25">
      <c r="C92" s="47"/>
      <c r="D92" s="47"/>
      <c r="E92" s="55"/>
    </row>
    <row r="93" spans="2:19" s="42" customFormat="1" ht="14" x14ac:dyDescent="0.25">
      <c r="C93" s="47"/>
      <c r="D93" s="47"/>
      <c r="E93" s="55"/>
    </row>
    <row r="94" spans="2:19" s="42" customFormat="1" ht="14" x14ac:dyDescent="0.25">
      <c r="C94" s="47"/>
      <c r="D94" s="47"/>
      <c r="E94" s="55"/>
      <c r="G94" s="31"/>
    </row>
    <row r="95" spans="2:19" s="42" customFormat="1" ht="14" x14ac:dyDescent="0.25">
      <c r="C95" s="47"/>
      <c r="D95" s="47"/>
      <c r="E95" s="55"/>
    </row>
    <row r="96" spans="2:19" s="42" customFormat="1" ht="14" x14ac:dyDescent="0.25">
      <c r="C96" s="47"/>
      <c r="D96" s="47"/>
      <c r="E96" s="55"/>
    </row>
    <row r="97" spans="3:5" s="42" customFormat="1" ht="14" x14ac:dyDescent="0.25">
      <c r="C97" s="47"/>
      <c r="D97" s="47"/>
      <c r="E97" s="55"/>
    </row>
    <row r="98" spans="3:5" s="42" customFormat="1" ht="14" x14ac:dyDescent="0.25">
      <c r="C98" s="47"/>
      <c r="D98" s="47"/>
      <c r="E98" s="55"/>
    </row>
    <row r="99" spans="3:5" s="42" customFormat="1" ht="14" x14ac:dyDescent="0.25">
      <c r="C99" s="47"/>
      <c r="D99" s="47"/>
      <c r="E99" s="55"/>
    </row>
    <row r="100" spans="3:5" s="42" customFormat="1" ht="14" x14ac:dyDescent="0.25">
      <c r="C100" s="47"/>
      <c r="D100" s="47"/>
      <c r="E100" s="55"/>
    </row>
    <row r="101" spans="3:5" s="42" customFormat="1" ht="14" x14ac:dyDescent="0.25">
      <c r="C101" s="47"/>
      <c r="D101" s="47"/>
      <c r="E101" s="55"/>
    </row>
    <row r="102" spans="3:5" s="42" customFormat="1" ht="14" x14ac:dyDescent="0.25">
      <c r="C102" s="47"/>
      <c r="D102" s="47"/>
      <c r="E102" s="55"/>
    </row>
    <row r="103" spans="3:5" s="42" customFormat="1" ht="14" x14ac:dyDescent="0.25">
      <c r="C103" s="47"/>
      <c r="D103" s="47"/>
      <c r="E103" s="55"/>
    </row>
    <row r="104" spans="3:5" s="42" customFormat="1" ht="14" x14ac:dyDescent="0.25">
      <c r="C104" s="47"/>
      <c r="D104" s="47"/>
      <c r="E104" s="55"/>
    </row>
    <row r="105" spans="3:5" s="42" customFormat="1" ht="14" x14ac:dyDescent="0.25">
      <c r="C105" s="47"/>
      <c r="D105" s="47"/>
      <c r="E105" s="55"/>
    </row>
    <row r="106" spans="3:5" s="42" customFormat="1" ht="14" x14ac:dyDescent="0.25">
      <c r="C106" s="47"/>
      <c r="D106" s="47"/>
      <c r="E106" s="55"/>
    </row>
    <row r="107" spans="3:5" s="42" customFormat="1" ht="14" x14ac:dyDescent="0.25">
      <c r="C107" s="47"/>
      <c r="D107" s="47"/>
      <c r="E107" s="55"/>
    </row>
    <row r="108" spans="3:5" s="42" customFormat="1" ht="14" x14ac:dyDescent="0.25">
      <c r="C108" s="47"/>
      <c r="D108" s="47"/>
      <c r="E108" s="55"/>
    </row>
    <row r="109" spans="3:5" s="42" customFormat="1" ht="14" x14ac:dyDescent="0.25">
      <c r="C109" s="47"/>
      <c r="D109" s="47"/>
      <c r="E109" s="55"/>
    </row>
    <row r="110" spans="3:5" s="42" customFormat="1" ht="14" x14ac:dyDescent="0.25">
      <c r="C110" s="47"/>
      <c r="D110" s="47"/>
      <c r="E110" s="55"/>
    </row>
    <row r="111" spans="3:5" s="42" customFormat="1" ht="14" x14ac:dyDescent="0.25">
      <c r="C111" s="47"/>
      <c r="D111" s="47"/>
      <c r="E111" s="55"/>
    </row>
    <row r="112" spans="3:5" s="42" customFormat="1" ht="14" x14ac:dyDescent="0.25">
      <c r="C112" s="47"/>
      <c r="D112" s="47"/>
      <c r="E112" s="55"/>
    </row>
    <row r="113" spans="3:5" s="42" customFormat="1" ht="14" x14ac:dyDescent="0.25">
      <c r="C113" s="47"/>
      <c r="D113" s="47"/>
      <c r="E113" s="55"/>
    </row>
    <row r="114" spans="3:5" s="42" customFormat="1" ht="14" x14ac:dyDescent="0.25">
      <c r="C114" s="47"/>
      <c r="D114" s="47"/>
      <c r="E114" s="55"/>
    </row>
    <row r="115" spans="3:5" s="42" customFormat="1" ht="14" x14ac:dyDescent="0.25">
      <c r="C115" s="47"/>
      <c r="D115" s="47"/>
      <c r="E115" s="55"/>
    </row>
    <row r="116" spans="3:5" s="42" customFormat="1" ht="14" x14ac:dyDescent="0.25">
      <c r="C116" s="47"/>
      <c r="D116" s="47"/>
      <c r="E116" s="55"/>
    </row>
    <row r="117" spans="3:5" s="42" customFormat="1" ht="14" x14ac:dyDescent="0.25">
      <c r="C117" s="47"/>
      <c r="D117" s="47"/>
      <c r="E117" s="55"/>
    </row>
    <row r="118" spans="3:5" s="42" customFormat="1" ht="14" x14ac:dyDescent="0.25">
      <c r="C118" s="47"/>
      <c r="D118" s="47"/>
      <c r="E118" s="55"/>
    </row>
    <row r="119" spans="3:5" s="42" customFormat="1" ht="14" x14ac:dyDescent="0.25">
      <c r="C119" s="47"/>
      <c r="D119" s="47"/>
      <c r="E119" s="55"/>
    </row>
    <row r="120" spans="3:5" s="42" customFormat="1" ht="14" x14ac:dyDescent="0.25">
      <c r="C120" s="47"/>
      <c r="D120" s="47"/>
      <c r="E120" s="55"/>
    </row>
    <row r="121" spans="3:5" s="42" customFormat="1" ht="14" x14ac:dyDescent="0.25">
      <c r="C121" s="47"/>
      <c r="D121" s="47"/>
      <c r="E121" s="55"/>
    </row>
    <row r="122" spans="3:5" s="42" customFormat="1" ht="14" x14ac:dyDescent="0.25">
      <c r="C122" s="47"/>
      <c r="D122" s="47"/>
      <c r="E122" s="55"/>
    </row>
    <row r="123" spans="3:5" s="42" customFormat="1" ht="14" x14ac:dyDescent="0.25">
      <c r="C123" s="47"/>
      <c r="D123" s="47"/>
      <c r="E123" s="55"/>
    </row>
    <row r="124" spans="3:5" s="42" customFormat="1" ht="14" x14ac:dyDescent="0.25">
      <c r="C124" s="47"/>
      <c r="D124" s="47"/>
      <c r="E124" s="55"/>
    </row>
    <row r="125" spans="3:5" s="42" customFormat="1" ht="14" x14ac:dyDescent="0.25">
      <c r="C125" s="47"/>
      <c r="D125" s="47"/>
      <c r="E125" s="55"/>
    </row>
    <row r="126" spans="3:5" s="42" customFormat="1" ht="14" x14ac:dyDescent="0.25">
      <c r="C126" s="47"/>
      <c r="D126" s="47"/>
      <c r="E126" s="55"/>
    </row>
    <row r="127" spans="3:5" s="42" customFormat="1" ht="14" x14ac:dyDescent="0.25">
      <c r="C127" s="47"/>
      <c r="D127" s="47"/>
      <c r="E127" s="55"/>
    </row>
    <row r="128" spans="3:5" s="42" customFormat="1" ht="14" x14ac:dyDescent="0.25">
      <c r="C128" s="47"/>
      <c r="D128" s="47"/>
      <c r="E128" s="55"/>
    </row>
    <row r="129" spans="3:5" s="42" customFormat="1" ht="14" x14ac:dyDescent="0.25">
      <c r="C129" s="47"/>
      <c r="D129" s="47"/>
      <c r="E129" s="55"/>
    </row>
    <row r="130" spans="3:5" s="42" customFormat="1" ht="14" x14ac:dyDescent="0.25">
      <c r="C130" s="47"/>
      <c r="D130" s="47"/>
      <c r="E130" s="55"/>
    </row>
    <row r="131" spans="3:5" s="42" customFormat="1" ht="14" x14ac:dyDescent="0.25">
      <c r="C131" s="47"/>
      <c r="D131" s="47"/>
      <c r="E131" s="55"/>
    </row>
    <row r="132" spans="3:5" s="42" customFormat="1" ht="14" x14ac:dyDescent="0.25">
      <c r="C132" s="47"/>
      <c r="D132" s="47"/>
      <c r="E132" s="55"/>
    </row>
    <row r="133" spans="3:5" s="42" customFormat="1" ht="14" x14ac:dyDescent="0.25">
      <c r="C133" s="47"/>
      <c r="D133" s="47"/>
      <c r="E133" s="55"/>
    </row>
    <row r="134" spans="3:5" s="42" customFormat="1" ht="14" x14ac:dyDescent="0.25">
      <c r="C134" s="47"/>
      <c r="D134" s="47"/>
      <c r="E134" s="55"/>
    </row>
    <row r="135" spans="3:5" s="42" customFormat="1" ht="14" x14ac:dyDescent="0.25">
      <c r="C135" s="47"/>
      <c r="D135" s="47"/>
      <c r="E135" s="55"/>
    </row>
    <row r="136" spans="3:5" s="42" customFormat="1" ht="14" x14ac:dyDescent="0.25">
      <c r="C136" s="47"/>
      <c r="D136" s="47"/>
      <c r="E136" s="55"/>
    </row>
    <row r="137" spans="3:5" s="42" customFormat="1" ht="14" x14ac:dyDescent="0.25">
      <c r="C137" s="47"/>
      <c r="D137" s="47"/>
      <c r="E137" s="55"/>
    </row>
    <row r="138" spans="3:5" s="42" customFormat="1" ht="14" x14ac:dyDescent="0.25">
      <c r="C138" s="47"/>
      <c r="D138" s="47"/>
      <c r="E138" s="55"/>
    </row>
    <row r="139" spans="3:5" s="42" customFormat="1" ht="14" x14ac:dyDescent="0.25">
      <c r="C139" s="47"/>
      <c r="D139" s="47"/>
      <c r="E139" s="55"/>
    </row>
    <row r="140" spans="3:5" s="42" customFormat="1" ht="14" x14ac:dyDescent="0.25">
      <c r="C140" s="47"/>
      <c r="D140" s="47"/>
      <c r="E140" s="55"/>
    </row>
    <row r="141" spans="3:5" s="42" customFormat="1" ht="14" x14ac:dyDescent="0.25">
      <c r="C141" s="47"/>
      <c r="D141" s="47"/>
      <c r="E141" s="55"/>
    </row>
    <row r="142" spans="3:5" s="42" customFormat="1" ht="14" x14ac:dyDescent="0.25">
      <c r="C142" s="47"/>
      <c r="D142" s="47"/>
      <c r="E142" s="55"/>
    </row>
    <row r="143" spans="3:5" s="42" customFormat="1" ht="14" x14ac:dyDescent="0.25">
      <c r="C143" s="47"/>
      <c r="D143" s="47"/>
      <c r="E143" s="55"/>
    </row>
    <row r="144" spans="3:5" s="42" customFormat="1" ht="14" x14ac:dyDescent="0.25">
      <c r="C144" s="47"/>
      <c r="D144" s="47"/>
      <c r="E144" s="55"/>
    </row>
    <row r="145" spans="3:5" s="42" customFormat="1" ht="14" x14ac:dyDescent="0.25">
      <c r="C145" s="47"/>
      <c r="D145" s="47"/>
      <c r="E145" s="55"/>
    </row>
    <row r="146" spans="3:5" s="42" customFormat="1" ht="14" x14ac:dyDescent="0.25">
      <c r="C146" s="47"/>
      <c r="D146" s="47"/>
      <c r="E146" s="55"/>
    </row>
    <row r="147" spans="3:5" s="42" customFormat="1" ht="14" x14ac:dyDescent="0.25">
      <c r="C147" s="47"/>
      <c r="D147" s="47"/>
      <c r="E147" s="55"/>
    </row>
    <row r="148" spans="3:5" s="42" customFormat="1" ht="14" x14ac:dyDescent="0.25">
      <c r="C148" s="47"/>
      <c r="D148" s="47"/>
      <c r="E148" s="55"/>
    </row>
    <row r="149" spans="3:5" s="42" customFormat="1" ht="14" x14ac:dyDescent="0.25">
      <c r="C149" s="47"/>
      <c r="D149" s="47"/>
      <c r="E149" s="55"/>
    </row>
    <row r="150" spans="3:5" s="42" customFormat="1" ht="14" x14ac:dyDescent="0.25">
      <c r="C150" s="47"/>
      <c r="D150" s="47"/>
      <c r="E150" s="55"/>
    </row>
    <row r="151" spans="3:5" s="42" customFormat="1" ht="14" x14ac:dyDescent="0.25">
      <c r="C151" s="47"/>
      <c r="D151" s="47"/>
      <c r="E151" s="55"/>
    </row>
    <row r="152" spans="3:5" s="42" customFormat="1" ht="14" x14ac:dyDescent="0.25">
      <c r="C152" s="47"/>
      <c r="D152" s="47"/>
      <c r="E152" s="55"/>
    </row>
    <row r="153" spans="3:5" s="42" customFormat="1" ht="14" x14ac:dyDescent="0.25">
      <c r="C153" s="47"/>
      <c r="D153" s="47"/>
      <c r="E153" s="55"/>
    </row>
    <row r="154" spans="3:5" s="42" customFormat="1" ht="14" x14ac:dyDescent="0.25">
      <c r="C154" s="47"/>
      <c r="D154" s="47"/>
      <c r="E154" s="55"/>
    </row>
    <row r="155" spans="3:5" s="42" customFormat="1" ht="14" x14ac:dyDescent="0.25">
      <c r="C155" s="47"/>
      <c r="D155" s="47"/>
      <c r="E155" s="55"/>
    </row>
    <row r="156" spans="3:5" s="42" customFormat="1" ht="14" x14ac:dyDescent="0.25">
      <c r="C156" s="47"/>
      <c r="D156" s="47"/>
      <c r="E156" s="55"/>
    </row>
    <row r="157" spans="3:5" s="42" customFormat="1" ht="14" x14ac:dyDescent="0.25">
      <c r="C157" s="47"/>
      <c r="D157" s="47"/>
      <c r="E157" s="55"/>
    </row>
    <row r="158" spans="3:5" s="42" customFormat="1" ht="14" x14ac:dyDescent="0.25">
      <c r="C158" s="47"/>
      <c r="D158" s="47"/>
      <c r="E158" s="55"/>
    </row>
    <row r="159" spans="3:5" s="42" customFormat="1" ht="14" x14ac:dyDescent="0.25">
      <c r="C159" s="47"/>
      <c r="D159" s="47"/>
      <c r="E159" s="55"/>
    </row>
    <row r="160" spans="3:5" s="42" customFormat="1" ht="14" x14ac:dyDescent="0.25">
      <c r="C160" s="47"/>
      <c r="D160" s="47"/>
      <c r="E160" s="55"/>
    </row>
    <row r="161" spans="3:5" s="42" customFormat="1" ht="14" x14ac:dyDescent="0.25">
      <c r="C161" s="47"/>
      <c r="D161" s="47"/>
      <c r="E161" s="55"/>
    </row>
    <row r="162" spans="3:5" s="42" customFormat="1" ht="14" x14ac:dyDescent="0.25">
      <c r="C162" s="47"/>
      <c r="D162" s="47"/>
      <c r="E162" s="55"/>
    </row>
    <row r="163" spans="3:5" s="42" customFormat="1" ht="14" x14ac:dyDescent="0.25">
      <c r="C163" s="47"/>
      <c r="D163" s="47"/>
      <c r="E163" s="55"/>
    </row>
    <row r="164" spans="3:5" s="42" customFormat="1" ht="14" x14ac:dyDescent="0.25">
      <c r="C164" s="47"/>
      <c r="D164" s="47"/>
      <c r="E164" s="55"/>
    </row>
    <row r="165" spans="3:5" s="42" customFormat="1" ht="14" x14ac:dyDescent="0.25">
      <c r="C165" s="47"/>
      <c r="D165" s="47"/>
      <c r="E165" s="55"/>
    </row>
    <row r="166" spans="3:5" s="42" customFormat="1" ht="14" x14ac:dyDescent="0.25">
      <c r="C166" s="47"/>
      <c r="D166" s="47"/>
      <c r="E166" s="55"/>
    </row>
    <row r="167" spans="3:5" s="42" customFormat="1" ht="14" x14ac:dyDescent="0.25">
      <c r="C167" s="47"/>
      <c r="D167" s="47"/>
      <c r="E167" s="55"/>
    </row>
    <row r="168" spans="3:5" s="42" customFormat="1" ht="14" x14ac:dyDescent="0.25">
      <c r="C168" s="47"/>
      <c r="D168" s="47"/>
      <c r="E168" s="55"/>
    </row>
    <row r="169" spans="3:5" s="42" customFormat="1" ht="14" x14ac:dyDescent="0.25">
      <c r="C169" s="47"/>
      <c r="D169" s="47"/>
      <c r="E169" s="55"/>
    </row>
    <row r="170" spans="3:5" s="42" customFormat="1" ht="14" x14ac:dyDescent="0.25">
      <c r="C170" s="47"/>
      <c r="D170" s="47"/>
      <c r="E170" s="55"/>
    </row>
    <row r="171" spans="3:5" s="42" customFormat="1" ht="14" x14ac:dyDescent="0.25">
      <c r="C171" s="47"/>
      <c r="D171" s="47"/>
      <c r="E171" s="55"/>
    </row>
    <row r="172" spans="3:5" s="42" customFormat="1" ht="14" x14ac:dyDescent="0.25">
      <c r="C172" s="47"/>
      <c r="D172" s="47"/>
      <c r="E172" s="55"/>
    </row>
    <row r="173" spans="3:5" s="42" customFormat="1" ht="14" x14ac:dyDescent="0.25">
      <c r="C173" s="47"/>
      <c r="D173" s="47"/>
      <c r="E173" s="55"/>
    </row>
    <row r="174" spans="3:5" s="42" customFormat="1" ht="14" x14ac:dyDescent="0.25">
      <c r="C174" s="47"/>
      <c r="D174" s="47"/>
      <c r="E174" s="55"/>
    </row>
    <row r="175" spans="3:5" s="42" customFormat="1" ht="14" x14ac:dyDescent="0.25">
      <c r="C175" s="47"/>
      <c r="D175" s="47"/>
      <c r="E175" s="55"/>
    </row>
    <row r="176" spans="3:5" s="42" customFormat="1" ht="14" x14ac:dyDescent="0.25">
      <c r="C176" s="47"/>
      <c r="D176" s="47"/>
      <c r="E176" s="55"/>
    </row>
    <row r="177" spans="2:5" s="42" customFormat="1" ht="14" x14ac:dyDescent="0.25">
      <c r="C177" s="47"/>
      <c r="D177" s="47"/>
      <c r="E177" s="55"/>
    </row>
    <row r="178" spans="2:5" s="42" customFormat="1" ht="14" x14ac:dyDescent="0.25">
      <c r="C178" s="47"/>
      <c r="D178" s="47"/>
      <c r="E178" s="55"/>
    </row>
    <row r="179" spans="2:5" s="42" customFormat="1" ht="14" x14ac:dyDescent="0.25">
      <c r="C179" s="47"/>
      <c r="D179" s="47"/>
      <c r="E179" s="55"/>
    </row>
    <row r="180" spans="2:5" s="42" customFormat="1" ht="14" x14ac:dyDescent="0.25">
      <c r="C180" s="47"/>
      <c r="D180" s="47"/>
      <c r="E180" s="55"/>
    </row>
    <row r="181" spans="2:5" s="42" customFormat="1" ht="14" x14ac:dyDescent="0.25">
      <c r="C181" s="47"/>
      <c r="D181" s="47"/>
      <c r="E181" s="55"/>
    </row>
    <row r="182" spans="2:5" s="42" customFormat="1" ht="14" x14ac:dyDescent="0.25">
      <c r="C182" s="47"/>
      <c r="D182" s="47"/>
      <c r="E182" s="55"/>
    </row>
    <row r="183" spans="2:5" s="42" customFormat="1" x14ac:dyDescent="0.25">
      <c r="C183" s="55"/>
      <c r="D183" s="55"/>
      <c r="E183" s="55"/>
    </row>
    <row r="184" spans="2:5" s="42" customFormat="1" x14ac:dyDescent="0.25"/>
    <row r="185" spans="2:5" s="42" customFormat="1" x14ac:dyDescent="0.25"/>
    <row r="186" spans="2:5" s="42" customFormat="1" x14ac:dyDescent="0.25"/>
    <row r="187" spans="2:5" s="42" customFormat="1" x14ac:dyDescent="0.25">
      <c r="B187" s="69"/>
    </row>
    <row r="188" spans="2:5" s="42" customFormat="1" x14ac:dyDescent="0.25">
      <c r="B188" s="70"/>
    </row>
    <row r="189" spans="2:5" s="42" customFormat="1" x14ac:dyDescent="0.25">
      <c r="C189" s="69"/>
      <c r="D189" s="69"/>
    </row>
    <row r="190" spans="2:5" x14ac:dyDescent="0.25">
      <c r="C190" s="70"/>
      <c r="D190" s="70"/>
    </row>
    <row r="191" spans="2:5" x14ac:dyDescent="0.25">
      <c r="C191" s="70"/>
      <c r="D191" s="42"/>
    </row>
    <row r="192" spans="2:5" x14ac:dyDescent="0.25">
      <c r="C192" s="70"/>
      <c r="D192" s="42"/>
    </row>
    <row r="193" spans="3:4" x14ac:dyDescent="0.25">
      <c r="C193" s="70"/>
      <c r="D193" s="42"/>
    </row>
  </sheetData>
  <mergeCells count="4">
    <mergeCell ref="B3:D3"/>
    <mergeCell ref="B4:D4"/>
    <mergeCell ref="B22:D22"/>
    <mergeCell ref="B46:D46"/>
  </mergeCells>
  <conditionalFormatting sqref="B29">
    <cfRule type="expression" dxfId="21" priority="14">
      <formula>#REF!="Visszavonva"</formula>
    </cfRule>
  </conditionalFormatting>
  <conditionalFormatting sqref="D40">
    <cfRule type="expression" dxfId="20" priority="15">
      <formula>#REF!="Visszavonva"</formula>
    </cfRule>
  </conditionalFormatting>
  <conditionalFormatting sqref="D33">
    <cfRule type="expression" dxfId="19" priority="16">
      <formula>#REF!="Visszavonva"</formula>
    </cfRule>
  </conditionalFormatting>
  <conditionalFormatting sqref="B42">
    <cfRule type="expression" dxfId="18" priority="17">
      <formula>#REF!="Visszavonva"</formula>
    </cfRule>
  </conditionalFormatting>
  <conditionalFormatting sqref="B47:B48">
    <cfRule type="expression" dxfId="17" priority="13">
      <formula>$N75="Visszavonva"</formula>
    </cfRule>
  </conditionalFormatting>
  <conditionalFormatting sqref="B57">
    <cfRule type="expression" dxfId="16" priority="12">
      <formula>$N77="Visszavonva"</formula>
    </cfRule>
  </conditionalFormatting>
  <conditionalFormatting sqref="B70">
    <cfRule type="expression" dxfId="15" priority="11">
      <formula>$N78="Visszavonva"</formula>
    </cfRule>
  </conditionalFormatting>
  <conditionalFormatting sqref="B72">
    <cfRule type="expression" dxfId="14" priority="10">
      <formula>$N79="Visszavonva"</formula>
    </cfRule>
  </conditionalFormatting>
  <conditionalFormatting sqref="B74">
    <cfRule type="expression" dxfId="13" priority="9">
      <formula>$N81="Visszavonva"</formula>
    </cfRule>
  </conditionalFormatting>
  <conditionalFormatting sqref="B73">
    <cfRule type="expression" dxfId="12" priority="8">
      <formula>$N80="Visszavonva"</formula>
    </cfRule>
  </conditionalFormatting>
  <conditionalFormatting sqref="D81:D86">
    <cfRule type="expression" dxfId="11" priority="2">
      <formula>$N81="Visszavonva"</formula>
    </cfRule>
  </conditionalFormatting>
  <conditionalFormatting sqref="B81:B86">
    <cfRule type="expression" dxfId="10" priority="7">
      <formula>$N73="Visszavonva"</formula>
    </cfRule>
  </conditionalFormatting>
  <conditionalFormatting sqref="B84">
    <cfRule type="expression" dxfId="9" priority="6">
      <formula>$N74="Visszavonva"</formula>
    </cfRule>
  </conditionalFormatting>
  <conditionalFormatting sqref="D73">
    <cfRule type="expression" dxfId="8" priority="5">
      <formula>$N77="Visszavonva"</formula>
    </cfRule>
  </conditionalFormatting>
  <conditionalFormatting sqref="D74:D75">
    <cfRule type="expression" dxfId="7" priority="4">
      <formula>$N78="Visszavonva"</formula>
    </cfRule>
  </conditionalFormatting>
  <conditionalFormatting sqref="D76">
    <cfRule type="expression" dxfId="6" priority="3">
      <formula>$N80="Visszavonva"</formula>
    </cfRule>
  </conditionalFormatting>
  <conditionalFormatting sqref="B71">
    <cfRule type="expression" dxfId="5" priority="18">
      <formula>$N84="Visszavonva"</formula>
    </cfRule>
  </conditionalFormatting>
  <conditionalFormatting sqref="B76">
    <cfRule type="expression" dxfId="4" priority="19">
      <formula>$N85="Visszavonva"</formula>
    </cfRule>
  </conditionalFormatting>
  <conditionalFormatting sqref="D69">
    <cfRule type="expression" dxfId="3" priority="20">
      <formula>$N83="Visszavonva"</formula>
    </cfRule>
  </conditionalFormatting>
  <conditionalFormatting sqref="D52">
    <cfRule type="expression" dxfId="2" priority="21">
      <formula>$N75="Visszavonva"</formula>
    </cfRule>
  </conditionalFormatting>
  <conditionalFormatting sqref="D53">
    <cfRule type="expression" dxfId="1" priority="22">
      <formula>$N76="Visszavonva"</formula>
    </cfRule>
  </conditionalFormatting>
  <conditionalFormatting sqref="D34">
    <cfRule type="expression" dxfId="0" priority="1">
      <formula>#REF!="Visszavonva"</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1F754-BB79-4F85-97D9-AE3E37BBBD75}">
  <dimension ref="A1:P18"/>
  <sheetViews>
    <sheetView workbookViewId="0">
      <selection activeCell="D22" sqref="D22"/>
    </sheetView>
  </sheetViews>
  <sheetFormatPr defaultColWidth="9.1796875" defaultRowHeight="14.5" x14ac:dyDescent="0.35"/>
  <cols>
    <col min="1" max="3" width="9.1796875" style="1"/>
    <col min="4" max="4" width="66" style="1" customWidth="1"/>
    <col min="5" max="5" width="9.1796875" style="1"/>
    <col min="6" max="9" width="11.54296875" style="1" bestFit="1" customWidth="1"/>
    <col min="10" max="16384" width="9.1796875" style="1"/>
  </cols>
  <sheetData>
    <row r="1" spans="1:16" x14ac:dyDescent="0.35">
      <c r="A1" s="71"/>
      <c r="B1" s="71"/>
      <c r="C1" s="71"/>
      <c r="D1" s="71"/>
      <c r="E1" s="71"/>
      <c r="F1" s="71"/>
      <c r="G1" s="71"/>
      <c r="H1" s="71"/>
      <c r="I1" s="71"/>
    </row>
    <row r="2" spans="1:16" ht="15.5" x14ac:dyDescent="0.35">
      <c r="A2" s="72" t="s">
        <v>321</v>
      </c>
      <c r="B2" s="71"/>
      <c r="C2" s="71"/>
      <c r="D2" s="71"/>
      <c r="E2" s="71"/>
      <c r="F2" s="71"/>
      <c r="G2" s="71"/>
      <c r="H2" s="71"/>
      <c r="I2" s="71"/>
    </row>
    <row r="3" spans="1:16" x14ac:dyDescent="0.35">
      <c r="A3" s="71" t="s">
        <v>322</v>
      </c>
      <c r="B3" s="71"/>
      <c r="C3" s="71"/>
      <c r="D3" s="71"/>
      <c r="E3" s="71"/>
      <c r="F3" s="71"/>
      <c r="G3" s="71"/>
      <c r="H3" s="71"/>
      <c r="I3" s="71"/>
    </row>
    <row r="4" spans="1:16" ht="15" thickBot="1" x14ac:dyDescent="0.4">
      <c r="A4" s="71"/>
      <c r="B4" s="71"/>
      <c r="C4" s="71"/>
      <c r="D4" s="71"/>
      <c r="E4" s="71"/>
      <c r="F4" s="73"/>
      <c r="G4" s="73"/>
      <c r="H4" s="73"/>
      <c r="I4" s="73"/>
    </row>
    <row r="5" spans="1:16" ht="15" thickBot="1" x14ac:dyDescent="0.4">
      <c r="A5" s="686"/>
      <c r="B5" s="687"/>
      <c r="C5" s="687"/>
      <c r="D5" s="688"/>
      <c r="E5" s="74">
        <v>2016</v>
      </c>
      <c r="F5" s="74">
        <v>2017</v>
      </c>
      <c r="G5" s="74">
        <v>2018</v>
      </c>
      <c r="H5" s="74">
        <v>2019</v>
      </c>
      <c r="I5" s="74">
        <v>2020</v>
      </c>
      <c r="J5" s="74">
        <v>2021</v>
      </c>
      <c r="K5" s="74">
        <v>2022</v>
      </c>
    </row>
    <row r="6" spans="1:16" ht="16" thickTop="1" x14ac:dyDescent="0.35">
      <c r="A6" s="689" t="s">
        <v>323</v>
      </c>
      <c r="B6" s="690"/>
      <c r="C6" s="690"/>
      <c r="D6" s="691"/>
      <c r="E6" s="75">
        <v>17113.89</v>
      </c>
      <c r="F6" s="75">
        <v>17166.543333000001</v>
      </c>
      <c r="G6" s="75">
        <v>16918.343499999999</v>
      </c>
      <c r="H6" s="75">
        <v>7567.5999999999995</v>
      </c>
      <c r="I6" s="75">
        <v>7013.99</v>
      </c>
      <c r="J6" s="76">
        <v>6804.9819047619048</v>
      </c>
      <c r="K6" s="76">
        <v>6788.7219999999998</v>
      </c>
    </row>
    <row r="7" spans="1:16" ht="33" customHeight="1" x14ac:dyDescent="0.35">
      <c r="A7" s="77"/>
      <c r="B7" s="692" t="s">
        <v>324</v>
      </c>
      <c r="C7" s="692"/>
      <c r="D7" s="693"/>
      <c r="E7" s="78">
        <v>4514.51</v>
      </c>
      <c r="F7" s="78">
        <v>4736.7133329999997</v>
      </c>
      <c r="G7" s="78">
        <v>4611.6792416161006</v>
      </c>
      <c r="H7" s="78">
        <v>4072.73</v>
      </c>
      <c r="I7" s="78">
        <v>4111.59</v>
      </c>
      <c r="J7" s="79">
        <v>3979.2466226580627</v>
      </c>
      <c r="K7" s="79">
        <v>3863.8720000000003</v>
      </c>
    </row>
    <row r="8" spans="1:16" ht="26" x14ac:dyDescent="0.35">
      <c r="A8" s="694"/>
      <c r="B8" s="695"/>
      <c r="C8" s="696"/>
      <c r="D8" s="80" t="s">
        <v>325</v>
      </c>
      <c r="E8" s="78">
        <v>248.13</v>
      </c>
      <c r="F8" s="78">
        <v>254.31</v>
      </c>
      <c r="G8" s="78">
        <v>249.22</v>
      </c>
      <c r="H8" s="78">
        <v>243.6</v>
      </c>
      <c r="I8" s="78">
        <v>243.5</v>
      </c>
      <c r="J8" s="79">
        <v>246</v>
      </c>
      <c r="K8" s="79">
        <v>247</v>
      </c>
    </row>
    <row r="9" spans="1:16" ht="28.5" x14ac:dyDescent="0.35">
      <c r="A9" s="697"/>
      <c r="B9" s="698"/>
      <c r="C9" s="699"/>
      <c r="D9" s="80" t="s">
        <v>326</v>
      </c>
      <c r="E9" s="78">
        <v>795</v>
      </c>
      <c r="F9" s="78">
        <v>743</v>
      </c>
      <c r="G9" s="78">
        <v>721</v>
      </c>
      <c r="H9" s="78">
        <v>685</v>
      </c>
      <c r="I9" s="78">
        <v>699</v>
      </c>
      <c r="J9" s="79">
        <v>695</v>
      </c>
      <c r="K9" s="79">
        <v>659</v>
      </c>
    </row>
    <row r="10" spans="1:16" ht="26" x14ac:dyDescent="0.35">
      <c r="A10" s="697"/>
      <c r="B10" s="698"/>
      <c r="C10" s="699"/>
      <c r="D10" s="80" t="s">
        <v>327</v>
      </c>
      <c r="E10" s="81">
        <v>2251.54</v>
      </c>
      <c r="F10" s="81">
        <v>2510.09</v>
      </c>
      <c r="G10" s="81">
        <v>2542.5</v>
      </c>
      <c r="H10" s="81">
        <v>2505</v>
      </c>
      <c r="I10" s="81">
        <v>2435.4</v>
      </c>
      <c r="J10" s="82">
        <v>2435</v>
      </c>
      <c r="K10" s="82">
        <v>2439.8000000000002</v>
      </c>
    </row>
    <row r="11" spans="1:16" ht="26" x14ac:dyDescent="0.35">
      <c r="A11" s="697"/>
      <c r="B11" s="698"/>
      <c r="C11" s="699"/>
      <c r="D11" s="80" t="s">
        <v>328</v>
      </c>
      <c r="E11" s="81">
        <v>540.08999999999992</v>
      </c>
      <c r="F11" s="81">
        <v>502.43</v>
      </c>
      <c r="G11" s="81">
        <v>597.95924161609992</v>
      </c>
      <c r="H11" s="81">
        <v>536.77</v>
      </c>
      <c r="I11" s="81">
        <v>633.69000000000005</v>
      </c>
      <c r="J11" s="82">
        <v>522.16999999999996</v>
      </c>
      <c r="K11" s="82">
        <v>445.07199999999995</v>
      </c>
    </row>
    <row r="12" spans="1:16" ht="26" x14ac:dyDescent="0.35">
      <c r="A12" s="697"/>
      <c r="B12" s="698"/>
      <c r="C12" s="699"/>
      <c r="D12" s="80" t="s">
        <v>329</v>
      </c>
      <c r="E12" s="81">
        <v>671</v>
      </c>
      <c r="F12" s="81">
        <v>720</v>
      </c>
      <c r="G12" s="81">
        <v>495</v>
      </c>
      <c r="H12" s="81">
        <v>92.36</v>
      </c>
      <c r="I12" s="81">
        <v>90</v>
      </c>
      <c r="J12" s="82">
        <v>72</v>
      </c>
      <c r="K12" s="82">
        <v>64</v>
      </c>
    </row>
    <row r="13" spans="1:16" ht="26" x14ac:dyDescent="0.35">
      <c r="A13" s="697"/>
      <c r="B13" s="698"/>
      <c r="C13" s="699"/>
      <c r="D13" s="80" t="s">
        <v>330</v>
      </c>
      <c r="E13" s="83" t="s">
        <v>331</v>
      </c>
      <c r="F13" s="83" t="s">
        <v>331</v>
      </c>
      <c r="G13" s="83" t="s">
        <v>331</v>
      </c>
      <c r="H13" s="83" t="s">
        <v>331</v>
      </c>
      <c r="I13" s="83" t="s">
        <v>331</v>
      </c>
      <c r="J13" s="83" t="s">
        <v>331</v>
      </c>
      <c r="K13" s="83" t="s">
        <v>331</v>
      </c>
    </row>
    <row r="14" spans="1:16" ht="26.5" thickBot="1" x14ac:dyDescent="0.4">
      <c r="A14" s="700"/>
      <c r="B14" s="701"/>
      <c r="C14" s="702"/>
      <c r="D14" s="84" t="s">
        <v>332</v>
      </c>
      <c r="E14" s="85">
        <v>8.75</v>
      </c>
      <c r="F14" s="85">
        <v>6.8833330000000004</v>
      </c>
      <c r="G14" s="85">
        <v>6</v>
      </c>
      <c r="H14" s="85">
        <v>10</v>
      </c>
      <c r="I14" s="85">
        <v>10</v>
      </c>
      <c r="J14" s="86">
        <v>9.0766226580626306</v>
      </c>
      <c r="K14" s="86">
        <v>9</v>
      </c>
    </row>
    <row r="15" spans="1:16" x14ac:dyDescent="0.35">
      <c r="A15" s="87"/>
      <c r="B15" s="87"/>
      <c r="C15" s="87"/>
      <c r="D15" s="87"/>
      <c r="E15" s="87"/>
      <c r="F15" s="87"/>
      <c r="G15" s="87"/>
      <c r="H15" s="87"/>
      <c r="I15" s="87"/>
    </row>
    <row r="16" spans="1:16" ht="15" customHeight="1" x14ac:dyDescent="0.35">
      <c r="A16" s="88" t="s">
        <v>333</v>
      </c>
      <c r="B16" s="88"/>
      <c r="C16" s="88"/>
      <c r="D16" s="88"/>
      <c r="E16" s="88"/>
      <c r="F16" s="88"/>
      <c r="G16" s="88"/>
      <c r="H16" s="89"/>
      <c r="I16" s="89"/>
      <c r="J16" s="18"/>
      <c r="K16" s="18"/>
      <c r="L16" s="18"/>
      <c r="M16" s="18"/>
      <c r="N16" s="18"/>
      <c r="O16" s="18"/>
      <c r="P16" s="18"/>
    </row>
    <row r="17" spans="1:16" ht="15" customHeight="1" x14ac:dyDescent="0.35">
      <c r="A17" s="703" t="s">
        <v>334</v>
      </c>
      <c r="B17" s="703"/>
      <c r="C17" s="703"/>
      <c r="D17" s="703"/>
      <c r="E17" s="703"/>
      <c r="F17" s="703"/>
      <c r="G17" s="703"/>
      <c r="H17" s="89"/>
      <c r="I17" s="89"/>
      <c r="J17" s="18"/>
      <c r="K17" s="18"/>
      <c r="L17" s="18"/>
      <c r="M17" s="18"/>
      <c r="N17" s="18"/>
      <c r="O17" s="18"/>
      <c r="P17" s="18"/>
    </row>
    <row r="18" spans="1:16" ht="17" x14ac:dyDescent="0.35">
      <c r="A18" s="87" t="s">
        <v>335</v>
      </c>
      <c r="B18" s="90"/>
      <c r="C18" s="90"/>
      <c r="D18" s="90"/>
      <c r="E18" s="90"/>
      <c r="F18" s="90"/>
      <c r="G18" s="90"/>
      <c r="H18" s="87"/>
      <c r="I18" s="87"/>
    </row>
  </sheetData>
  <mergeCells count="5">
    <mergeCell ref="A5:D5"/>
    <mergeCell ref="A6:D6"/>
    <mergeCell ref="B7:D7"/>
    <mergeCell ref="A8:C14"/>
    <mergeCell ref="A17:G17"/>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D41D6-6858-44AC-A98A-720F00FABB69}">
  <dimension ref="A1:J14"/>
  <sheetViews>
    <sheetView workbookViewId="0">
      <selection activeCell="J8" sqref="J8"/>
    </sheetView>
  </sheetViews>
  <sheetFormatPr defaultColWidth="9.1796875" defaultRowHeight="14.5" x14ac:dyDescent="0.35"/>
  <cols>
    <col min="1" max="1" width="82.1796875" style="1" customWidth="1"/>
    <col min="2" max="2" width="16.453125" style="1" customWidth="1"/>
    <col min="3" max="3" width="19.453125" style="1" customWidth="1"/>
    <col min="4" max="4" width="17.1796875" style="1" customWidth="1"/>
    <col min="5" max="5" width="19.453125" style="1" customWidth="1"/>
    <col min="6" max="8" width="19" style="1" customWidth="1"/>
    <col min="9" max="9" width="17.453125" style="1" bestFit="1" customWidth="1"/>
    <col min="10" max="16384" width="9.1796875" style="1"/>
  </cols>
  <sheetData>
    <row r="1" spans="1:10" x14ac:dyDescent="0.35">
      <c r="A1" s="91"/>
      <c r="B1" s="91"/>
      <c r="C1" s="91"/>
      <c r="D1" s="91"/>
      <c r="E1" s="91"/>
      <c r="F1" s="91"/>
      <c r="G1" s="91"/>
      <c r="H1" s="91"/>
      <c r="I1" s="91"/>
    </row>
    <row r="2" spans="1:10" ht="15.5" x14ac:dyDescent="0.35">
      <c r="A2" s="92" t="s">
        <v>336</v>
      </c>
      <c r="B2" s="93"/>
      <c r="C2" s="93"/>
      <c r="D2" s="93"/>
      <c r="E2" s="93"/>
      <c r="F2" s="93"/>
      <c r="G2" s="93"/>
      <c r="H2" s="93"/>
      <c r="I2" s="94"/>
    </row>
    <row r="3" spans="1:10" ht="15.5" x14ac:dyDescent="0.35">
      <c r="A3" s="92" t="s">
        <v>337</v>
      </c>
      <c r="B3" s="93"/>
      <c r="C3" s="93"/>
      <c r="D3" s="93"/>
      <c r="E3" s="93"/>
      <c r="F3" s="93"/>
      <c r="G3" s="93"/>
      <c r="H3" s="93"/>
      <c r="I3" s="94"/>
    </row>
    <row r="4" spans="1:10" ht="15" thickBot="1" x14ac:dyDescent="0.4">
      <c r="A4" s="93"/>
      <c r="B4" s="93"/>
      <c r="C4" s="93"/>
      <c r="D4" s="93"/>
      <c r="E4" s="93"/>
      <c r="F4" s="93"/>
      <c r="G4" s="93"/>
      <c r="H4" s="93"/>
      <c r="I4" s="95" t="s">
        <v>338</v>
      </c>
    </row>
    <row r="5" spans="1:10" ht="65.5" thickBot="1" x14ac:dyDescent="0.4">
      <c r="A5" s="96" t="s">
        <v>339</v>
      </c>
      <c r="B5" s="97" t="s">
        <v>340</v>
      </c>
      <c r="C5" s="97" t="s">
        <v>341</v>
      </c>
      <c r="D5" s="98" t="s">
        <v>342</v>
      </c>
      <c r="E5" s="98" t="s">
        <v>343</v>
      </c>
      <c r="F5" s="98" t="s">
        <v>344</v>
      </c>
      <c r="G5" s="99" t="s">
        <v>345</v>
      </c>
      <c r="H5" s="99" t="s">
        <v>346</v>
      </c>
      <c r="I5" s="100" t="s">
        <v>347</v>
      </c>
    </row>
    <row r="6" spans="1:10" ht="25" x14ac:dyDescent="0.35">
      <c r="A6" s="101" t="s">
        <v>348</v>
      </c>
      <c r="B6" s="102">
        <v>0</v>
      </c>
      <c r="C6" s="102">
        <v>0</v>
      </c>
      <c r="D6" s="102">
        <v>0</v>
      </c>
      <c r="E6" s="102">
        <v>0</v>
      </c>
      <c r="F6" s="102"/>
      <c r="G6" s="102">
        <v>0</v>
      </c>
      <c r="H6" s="102">
        <v>0</v>
      </c>
      <c r="I6" s="102">
        <v>0</v>
      </c>
    </row>
    <row r="7" spans="1:10" ht="25" x14ac:dyDescent="0.35">
      <c r="A7" s="103" t="s">
        <v>349</v>
      </c>
      <c r="B7" s="104">
        <v>0</v>
      </c>
      <c r="C7" s="104">
        <v>0</v>
      </c>
      <c r="D7" s="104">
        <v>1.1959871650894652E-3</v>
      </c>
      <c r="E7" s="104">
        <v>0</v>
      </c>
      <c r="F7" s="104">
        <v>2.3097715201340609E-2</v>
      </c>
      <c r="G7" s="104">
        <v>0</v>
      </c>
      <c r="H7" s="104">
        <v>0</v>
      </c>
      <c r="I7" s="104">
        <v>1.8477037529862413E-2</v>
      </c>
    </row>
    <row r="8" spans="1:10" ht="25" x14ac:dyDescent="0.35">
      <c r="A8" s="103" t="s">
        <v>350</v>
      </c>
      <c r="B8" s="104">
        <v>100</v>
      </c>
      <c r="C8" s="104">
        <v>0</v>
      </c>
      <c r="D8" s="104">
        <v>76.984679277982266</v>
      </c>
      <c r="E8" s="104">
        <v>100</v>
      </c>
      <c r="F8" s="104">
        <v>23.248349451081211</v>
      </c>
      <c r="G8" s="104">
        <v>11.274040232849458</v>
      </c>
      <c r="H8" s="104">
        <v>100</v>
      </c>
      <c r="I8" s="104">
        <v>34.060602223669541</v>
      </c>
    </row>
    <row r="9" spans="1:10" ht="26" x14ac:dyDescent="0.35">
      <c r="A9" s="105" t="s">
        <v>351</v>
      </c>
      <c r="B9" s="106">
        <v>100</v>
      </c>
      <c r="C9" s="106">
        <v>0</v>
      </c>
      <c r="D9" s="106">
        <v>76.985875265147357</v>
      </c>
      <c r="E9" s="106">
        <v>100</v>
      </c>
      <c r="F9" s="106">
        <v>23.271447166282552</v>
      </c>
      <c r="G9" s="106">
        <v>11.274040232849458</v>
      </c>
      <c r="H9" s="106">
        <v>100</v>
      </c>
      <c r="I9" s="106">
        <v>34.079079261199404</v>
      </c>
      <c r="J9" s="654"/>
    </row>
    <row r="10" spans="1:10" ht="25" x14ac:dyDescent="0.35">
      <c r="A10" s="103" t="s">
        <v>352</v>
      </c>
      <c r="B10" s="104">
        <v>0</v>
      </c>
      <c r="C10" s="104">
        <v>100</v>
      </c>
      <c r="D10" s="104">
        <v>23.014124734852633</v>
      </c>
      <c r="E10" s="104">
        <v>0</v>
      </c>
      <c r="F10" s="104">
        <v>1.5137608455867317</v>
      </c>
      <c r="G10" s="104">
        <v>0</v>
      </c>
      <c r="H10" s="104">
        <v>0</v>
      </c>
      <c r="I10" s="104">
        <v>5.4215266525073389</v>
      </c>
    </row>
    <row r="11" spans="1:10" ht="25" x14ac:dyDescent="0.35">
      <c r="A11" s="103" t="s">
        <v>353</v>
      </c>
      <c r="B11" s="104">
        <v>0</v>
      </c>
      <c r="C11" s="104">
        <v>0</v>
      </c>
      <c r="D11" s="104">
        <v>0</v>
      </c>
      <c r="E11" s="104">
        <v>0</v>
      </c>
      <c r="F11" s="104">
        <v>75.214791988130727</v>
      </c>
      <c r="G11" s="104">
        <v>88.725959767150542</v>
      </c>
      <c r="H11" s="104">
        <v>0</v>
      </c>
      <c r="I11" s="104">
        <v>60.499394086293265</v>
      </c>
    </row>
    <row r="12" spans="1:10" ht="26" x14ac:dyDescent="0.35">
      <c r="A12" s="105" t="s">
        <v>354</v>
      </c>
      <c r="B12" s="106">
        <v>0</v>
      </c>
      <c r="C12" s="106">
        <v>100</v>
      </c>
      <c r="D12" s="106">
        <v>23.014124734852633</v>
      </c>
      <c r="E12" s="106">
        <v>0</v>
      </c>
      <c r="F12" s="106">
        <v>76.728552833717458</v>
      </c>
      <c r="G12" s="106">
        <v>88.725959767150542</v>
      </c>
      <c r="H12" s="106">
        <v>0</v>
      </c>
      <c r="I12" s="106">
        <v>65.920920738800618</v>
      </c>
    </row>
    <row r="13" spans="1:10" ht="25" x14ac:dyDescent="0.35">
      <c r="A13" s="103" t="s">
        <v>355</v>
      </c>
      <c r="B13" s="104">
        <v>0</v>
      </c>
      <c r="C13" s="104">
        <v>0</v>
      </c>
      <c r="D13" s="104">
        <v>0</v>
      </c>
      <c r="E13" s="104">
        <v>0</v>
      </c>
      <c r="F13" s="104">
        <v>0</v>
      </c>
      <c r="G13" s="104">
        <v>0</v>
      </c>
      <c r="H13" s="104">
        <v>0</v>
      </c>
      <c r="I13" s="104">
        <v>0</v>
      </c>
    </row>
    <row r="14" spans="1:10" ht="28.5" thickBot="1" x14ac:dyDescent="0.4">
      <c r="A14" s="107" t="s">
        <v>356</v>
      </c>
      <c r="B14" s="108">
        <v>100</v>
      </c>
      <c r="C14" s="108">
        <v>100</v>
      </c>
      <c r="D14" s="108">
        <v>100</v>
      </c>
      <c r="E14" s="108">
        <v>100</v>
      </c>
      <c r="F14" s="108">
        <v>100</v>
      </c>
      <c r="G14" s="108">
        <v>100</v>
      </c>
      <c r="H14" s="108">
        <v>100</v>
      </c>
      <c r="I14" s="108">
        <v>100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Munkalapok</vt:lpstr>
      </vt:variant>
      <vt:variant>
        <vt:i4>52</vt:i4>
      </vt:variant>
    </vt:vector>
  </HeadingPairs>
  <TitlesOfParts>
    <vt:vector size="52" baseType="lpstr">
      <vt:lpstr>Impresszum</vt:lpstr>
      <vt:lpstr>Tartalomjegyzek</vt:lpstr>
      <vt:lpstr>Bevezetes</vt:lpstr>
      <vt:lpstr>1.1</vt:lpstr>
      <vt:lpstr>1.2</vt:lpstr>
      <vt:lpstr>1.3</vt:lpstr>
      <vt:lpstr>1.4</vt:lpstr>
      <vt:lpstr>1.5</vt:lpstr>
      <vt:lpstr>1.6</vt:lpstr>
      <vt:lpstr>1.7</vt:lpstr>
      <vt:lpstr>1.8</vt:lpstr>
      <vt:lpstr>1.9</vt:lpstr>
      <vt:lpstr>1.10</vt:lpstr>
      <vt:lpstr>2.1</vt:lpstr>
      <vt:lpstr>2.2A</vt:lpstr>
      <vt:lpstr>2.2B</vt:lpstr>
      <vt:lpstr>2.3</vt:lpstr>
      <vt:lpstr>2.4</vt:lpstr>
      <vt:lpstr>2.5</vt:lpstr>
      <vt:lpstr>2.6</vt:lpstr>
      <vt:lpstr>2.7</vt:lpstr>
      <vt:lpstr>2.8</vt:lpstr>
      <vt:lpstr>2.9</vt:lpstr>
      <vt:lpstr>2.10</vt:lpstr>
      <vt:lpstr>2.11</vt:lpstr>
      <vt:lpstr>2.12</vt:lpstr>
      <vt:lpstr>3.1</vt:lpstr>
      <vt:lpstr>3.2</vt:lpstr>
      <vt:lpstr>3.3</vt:lpstr>
      <vt:lpstr>3.4A</vt:lpstr>
      <vt:lpstr>3.4B</vt:lpstr>
      <vt:lpstr>3.4C</vt:lpstr>
      <vt:lpstr>3.5</vt:lpstr>
      <vt:lpstr>3.6</vt:lpstr>
      <vt:lpstr>3.7</vt:lpstr>
      <vt:lpstr>4.1</vt:lpstr>
      <vt:lpstr>4.2</vt:lpstr>
      <vt:lpstr>4.3</vt:lpstr>
      <vt:lpstr>4.4</vt:lpstr>
      <vt:lpstr>4.5</vt:lpstr>
      <vt:lpstr>4.6</vt:lpstr>
      <vt:lpstr>4.7</vt:lpstr>
      <vt:lpstr>4.8</vt:lpstr>
      <vt:lpstr>4.9</vt:lpstr>
      <vt:lpstr>4.10</vt:lpstr>
      <vt:lpstr>4.11</vt:lpstr>
      <vt:lpstr>4.12</vt:lpstr>
      <vt:lpstr>5.1</vt:lpstr>
      <vt:lpstr>5.2</vt:lpstr>
      <vt:lpstr>5.3</vt:lpstr>
      <vt:lpstr>5.4</vt:lpstr>
      <vt:lpstr>5.5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2023-10-12T11:54:31Z</dcterms:created>
  <dcterms:modified xsi:type="dcterms:W3CDTF">2023-10-12T11:54:52Z</dcterms:modified>
</cp:coreProperties>
</file>